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8295"/>
  </bookViews>
  <sheets>
    <sheet name="認11-⑤、参6、7、9" sheetId="3" r:id="rId1"/>
    <sheet name="認11-⑤、参6、7、9 (記入例)" sheetId="4" r:id="rId2"/>
  </sheets>
  <calcPr calcId="145621"/>
</workbook>
</file>

<file path=xl/calcChain.xml><?xml version="1.0" encoding="utf-8"?>
<calcChain xmlns="http://schemas.openxmlformats.org/spreadsheetml/2006/main">
  <c r="AW17" i="4" l="1"/>
  <c r="AW17" i="3" l="1"/>
  <c r="BH48" i="4"/>
  <c r="CE49" i="4"/>
  <c r="CD49" i="4"/>
  <c r="BX49" i="4"/>
  <c r="BW49" i="4"/>
  <c r="BQ49" i="4"/>
  <c r="BP49" i="4"/>
  <c r="BJ49" i="4"/>
  <c r="BI49" i="4"/>
  <c r="BC49" i="4"/>
  <c r="BB49" i="4"/>
  <c r="CE48" i="4"/>
  <c r="CD48" i="4"/>
  <c r="CC48" i="4"/>
  <c r="BX48" i="4"/>
  <c r="BW48" i="4"/>
  <c r="BV48" i="4"/>
  <c r="BQ48" i="4"/>
  <c r="BP48" i="4"/>
  <c r="BO48" i="4"/>
  <c r="BJ48" i="4"/>
  <c r="BI48" i="4"/>
  <c r="BC48" i="4"/>
  <c r="BB48" i="4"/>
  <c r="BA48" i="4"/>
  <c r="CE50" i="4" l="1"/>
  <c r="BX50" i="4"/>
  <c r="BQ50" i="4"/>
  <c r="BJ50" i="4"/>
  <c r="BC50" i="4"/>
  <c r="AV49" i="4"/>
  <c r="AU49" i="4"/>
  <c r="AO49" i="4"/>
  <c r="AN49" i="4"/>
  <c r="AH49" i="4"/>
  <c r="AG49" i="4"/>
  <c r="AA49" i="4"/>
  <c r="Z49" i="4"/>
  <c r="T49" i="4"/>
  <c r="T50" i="4" s="1"/>
  <c r="S49" i="4"/>
  <c r="M49" i="4"/>
  <c r="L49" i="4"/>
  <c r="F49" i="4"/>
  <c r="E49" i="4"/>
  <c r="AV48" i="4"/>
  <c r="AU48" i="4"/>
  <c r="AT48" i="4"/>
  <c r="AO48" i="4"/>
  <c r="AN48" i="4"/>
  <c r="AM48" i="4"/>
  <c r="AH48" i="4"/>
  <c r="AG48" i="4"/>
  <c r="AF48" i="4"/>
  <c r="AA48" i="4"/>
  <c r="Z48" i="4"/>
  <c r="Y48" i="4"/>
  <c r="T48" i="4"/>
  <c r="S48" i="4"/>
  <c r="R48" i="4"/>
  <c r="M48" i="4"/>
  <c r="L48" i="4"/>
  <c r="K48" i="4"/>
  <c r="F48" i="4"/>
  <c r="E48" i="4"/>
  <c r="D48" i="4"/>
  <c r="U46" i="4"/>
  <c r="G45" i="4"/>
  <c r="G46" i="4" s="1"/>
  <c r="N17" i="4" s="1"/>
  <c r="N18" i="4" s="1"/>
  <c r="N19" i="4" s="1"/>
  <c r="N20" i="4" s="1"/>
  <c r="N21" i="4" s="1"/>
  <c r="N44" i="4"/>
  <c r="N45" i="4" s="1"/>
  <c r="N46" i="4" s="1"/>
  <c r="N47" i="4" s="1"/>
  <c r="U17" i="4" s="1"/>
  <c r="U39" i="4"/>
  <c r="U40" i="4" s="1"/>
  <c r="U41" i="4" s="1"/>
  <c r="U42" i="4" s="1"/>
  <c r="U43" i="4" s="1"/>
  <c r="U44" i="4" s="1"/>
  <c r="U45" i="4" s="1"/>
  <c r="AP38" i="4"/>
  <c r="AP39" i="4" s="1"/>
  <c r="AP40" i="4" s="1"/>
  <c r="AP41" i="4" s="1"/>
  <c r="AP42" i="4" s="1"/>
  <c r="AP43" i="4" s="1"/>
  <c r="AP44" i="4" s="1"/>
  <c r="AP45" i="4" s="1"/>
  <c r="AW18" i="4" s="1"/>
  <c r="AW19" i="4" s="1"/>
  <c r="AW20" i="4" s="1"/>
  <c r="AW21" i="4" s="1"/>
  <c r="AW22" i="4" s="1"/>
  <c r="AW23" i="4" s="1"/>
  <c r="AW24" i="4" s="1"/>
  <c r="AW25" i="4" s="1"/>
  <c r="AW26" i="4" s="1"/>
  <c r="AW27" i="4" s="1"/>
  <c r="AW28" i="4" s="1"/>
  <c r="AW29" i="4" s="1"/>
  <c r="AW30" i="4" s="1"/>
  <c r="AW31" i="4" s="1"/>
  <c r="AW32" i="4" s="1"/>
  <c r="AW33" i="4" s="1"/>
  <c r="AW34" i="4" s="1"/>
  <c r="AW35" i="4" s="1"/>
  <c r="AW36" i="4" s="1"/>
  <c r="AW37" i="4" s="1"/>
  <c r="AW38" i="4" s="1"/>
  <c r="AW39" i="4" s="1"/>
  <c r="AW40" i="4" s="1"/>
  <c r="AW41" i="4" s="1"/>
  <c r="AW42" i="4" s="1"/>
  <c r="AW43" i="4" s="1"/>
  <c r="AW44" i="4" s="1"/>
  <c r="AW45" i="4" s="1"/>
  <c r="AW46" i="4" s="1"/>
  <c r="AW47" i="4" s="1"/>
  <c r="BD17" i="4" s="1"/>
  <c r="BD18" i="4" s="1"/>
  <c r="BD19" i="4" s="1"/>
  <c r="BD20" i="4" s="1"/>
  <c r="BD21" i="4" s="1"/>
  <c r="BD22" i="4" s="1"/>
  <c r="BD23" i="4" s="1"/>
  <c r="BD24" i="4" s="1"/>
  <c r="BD25" i="4" s="1"/>
  <c r="BD26" i="4" s="1"/>
  <c r="BD27" i="4" s="1"/>
  <c r="BD28" i="4" s="1"/>
  <c r="BD29" i="4" s="1"/>
  <c r="BD30" i="4" s="1"/>
  <c r="BD31" i="4" s="1"/>
  <c r="BD32" i="4" s="1"/>
  <c r="BD33" i="4" s="1"/>
  <c r="BD34" i="4" s="1"/>
  <c r="BD35" i="4" s="1"/>
  <c r="BD36" i="4" s="1"/>
  <c r="BD37" i="4" s="1"/>
  <c r="BD38" i="4" s="1"/>
  <c r="BD39" i="4" s="1"/>
  <c r="BD40" i="4" s="1"/>
  <c r="BD41" i="4" s="1"/>
  <c r="BD42" i="4" s="1"/>
  <c r="BD43" i="4" s="1"/>
  <c r="BD44" i="4" s="1"/>
  <c r="BD45" i="4" s="1"/>
  <c r="BD46" i="4" s="1"/>
  <c r="BK17" i="4" s="1"/>
  <c r="BK18" i="4" s="1"/>
  <c r="BK19" i="4" s="1"/>
  <c r="BK20" i="4" s="1"/>
  <c r="BK21" i="4" s="1"/>
  <c r="BK22" i="4" s="1"/>
  <c r="BK23" i="4" s="1"/>
  <c r="BK24" i="4" s="1"/>
  <c r="BK25" i="4" s="1"/>
  <c r="BK26" i="4" s="1"/>
  <c r="BK27" i="4" s="1"/>
  <c r="BK28" i="4" s="1"/>
  <c r="BK29" i="4" s="1"/>
  <c r="BK30" i="4" s="1"/>
  <c r="BK31" i="4" s="1"/>
  <c r="BK32" i="4" s="1"/>
  <c r="BK33" i="4" s="1"/>
  <c r="BK34" i="4" s="1"/>
  <c r="BK35" i="4" s="1"/>
  <c r="BK36" i="4" s="1"/>
  <c r="BK37" i="4" s="1"/>
  <c r="BK38" i="4" s="1"/>
  <c r="BK39" i="4" s="1"/>
  <c r="BK40" i="4" s="1"/>
  <c r="BK41" i="4" s="1"/>
  <c r="BK42" i="4" s="1"/>
  <c r="BK43" i="4" s="1"/>
  <c r="BK44" i="4" s="1"/>
  <c r="BK45" i="4" s="1"/>
  <c r="BK46" i="4" s="1"/>
  <c r="BK47" i="4" s="1"/>
  <c r="BR17" i="4" s="1"/>
  <c r="BR18" i="4" s="1"/>
  <c r="BR19" i="4" s="1"/>
  <c r="BR20" i="4" s="1"/>
  <c r="BR21" i="4" s="1"/>
  <c r="BR22" i="4" s="1"/>
  <c r="BR23" i="4" s="1"/>
  <c r="BR24" i="4" s="1"/>
  <c r="BR25" i="4" s="1"/>
  <c r="BR26" i="4" s="1"/>
  <c r="BR27" i="4" s="1"/>
  <c r="BR28" i="4" s="1"/>
  <c r="BR29" i="4" s="1"/>
  <c r="BR30" i="4" s="1"/>
  <c r="BR31" i="4" s="1"/>
  <c r="BR32" i="4" s="1"/>
  <c r="BR33" i="4" s="1"/>
  <c r="BR34" i="4" s="1"/>
  <c r="BR35" i="4" s="1"/>
  <c r="BR36" i="4" s="1"/>
  <c r="BR37" i="4" s="1"/>
  <c r="BR38" i="4" s="1"/>
  <c r="BR39" i="4" s="1"/>
  <c r="BR40" i="4" s="1"/>
  <c r="BR41" i="4" s="1"/>
  <c r="BR42" i="4" s="1"/>
  <c r="BR43" i="4" s="1"/>
  <c r="BR44" i="4" s="1"/>
  <c r="BR45" i="4" s="1"/>
  <c r="BR46" i="4" s="1"/>
  <c r="G37" i="4"/>
  <c r="G38" i="4" s="1"/>
  <c r="G39" i="4" s="1"/>
  <c r="G40" i="4" s="1"/>
  <c r="G41" i="4" s="1"/>
  <c r="G42" i="4" s="1"/>
  <c r="G43" i="4" s="1"/>
  <c r="G44" i="4" s="1"/>
  <c r="N35" i="4"/>
  <c r="N36" i="4" s="1"/>
  <c r="N37" i="4" s="1"/>
  <c r="N38" i="4" s="1"/>
  <c r="N39" i="4" s="1"/>
  <c r="N40" i="4" s="1"/>
  <c r="N41" i="4" s="1"/>
  <c r="N42" i="4" s="1"/>
  <c r="N43" i="4" s="1"/>
  <c r="AP32" i="4"/>
  <c r="AP33" i="4" s="1"/>
  <c r="AP34" i="4" s="1"/>
  <c r="AP35" i="4" s="1"/>
  <c r="AP36" i="4" s="1"/>
  <c r="AP37" i="4" s="1"/>
  <c r="U32" i="4"/>
  <c r="U33" i="4" s="1"/>
  <c r="U34" i="4" s="1"/>
  <c r="U35" i="4" s="1"/>
  <c r="U36" i="4" s="1"/>
  <c r="U37" i="4" s="1"/>
  <c r="U38" i="4" s="1"/>
  <c r="G32" i="4"/>
  <c r="G33" i="4" s="1"/>
  <c r="G34" i="4" s="1"/>
  <c r="G35" i="4" s="1"/>
  <c r="G36" i="4" s="1"/>
  <c r="AP31" i="4"/>
  <c r="G31" i="4"/>
  <c r="AB30" i="4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I17" i="4" s="1"/>
  <c r="AI18" i="4" s="1"/>
  <c r="AI19" i="4" s="1"/>
  <c r="AI20" i="4" s="1"/>
  <c r="AI21" i="4" s="1"/>
  <c r="AI22" i="4" s="1"/>
  <c r="AI23" i="4" s="1"/>
  <c r="AI24" i="4" s="1"/>
  <c r="AI25" i="4" s="1"/>
  <c r="AI26" i="4" s="1"/>
  <c r="AI27" i="4" s="1"/>
  <c r="AI28" i="4" s="1"/>
  <c r="AI29" i="4" s="1"/>
  <c r="AI30" i="4" s="1"/>
  <c r="AI31" i="4" s="1"/>
  <c r="AI32" i="4" s="1"/>
  <c r="AI33" i="4" s="1"/>
  <c r="AI34" i="4" s="1"/>
  <c r="AI35" i="4" s="1"/>
  <c r="AI36" i="4" s="1"/>
  <c r="AI37" i="4" s="1"/>
  <c r="AI38" i="4" s="1"/>
  <c r="AI39" i="4" s="1"/>
  <c r="AI40" i="4" s="1"/>
  <c r="AI41" i="4" s="1"/>
  <c r="AI42" i="4" s="1"/>
  <c r="AI43" i="4" s="1"/>
  <c r="AI44" i="4" s="1"/>
  <c r="AI45" i="4" s="1"/>
  <c r="AI46" i="4" s="1"/>
  <c r="AI47" i="4" s="1"/>
  <c r="G30" i="4"/>
  <c r="U25" i="4"/>
  <c r="U26" i="4" s="1"/>
  <c r="U27" i="4" s="1"/>
  <c r="U28" i="4" s="1"/>
  <c r="U29" i="4" s="1"/>
  <c r="U30" i="4" s="1"/>
  <c r="U31" i="4" s="1"/>
  <c r="AP24" i="4"/>
  <c r="AP25" i="4" s="1"/>
  <c r="AP26" i="4" s="1"/>
  <c r="AP27" i="4" s="1"/>
  <c r="AP28" i="4" s="1"/>
  <c r="AP29" i="4" s="1"/>
  <c r="AP30" i="4" s="1"/>
  <c r="AB23" i="4"/>
  <c r="AB24" i="4" s="1"/>
  <c r="AB25" i="4" s="1"/>
  <c r="AB26" i="4" s="1"/>
  <c r="AB27" i="4" s="1"/>
  <c r="AB28" i="4" s="1"/>
  <c r="AB29" i="4" s="1"/>
  <c r="N22" i="4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U18" i="4"/>
  <c r="U19" i="4" s="1"/>
  <c r="U20" i="4" s="1"/>
  <c r="U21" i="4" s="1"/>
  <c r="U22" i="4" s="1"/>
  <c r="U23" i="4" s="1"/>
  <c r="U24" i="4" s="1"/>
  <c r="G18" i="4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AP17" i="4"/>
  <c r="AP18" i="4" s="1"/>
  <c r="AP19" i="4" s="1"/>
  <c r="AP20" i="4" s="1"/>
  <c r="AP21" i="4" s="1"/>
  <c r="AP22" i="4" s="1"/>
  <c r="AP23" i="4" s="1"/>
  <c r="AB17" i="4"/>
  <c r="AB18" i="4" s="1"/>
  <c r="AB19" i="4" s="1"/>
  <c r="AB20" i="4" s="1"/>
  <c r="AB21" i="4" s="1"/>
  <c r="AB22" i="4" s="1"/>
  <c r="G17" i="4"/>
  <c r="BY17" i="4" l="1"/>
  <c r="BY18" i="4" s="1"/>
  <c r="BY19" i="4" s="1"/>
  <c r="BY20" i="4" s="1"/>
  <c r="BY21" i="4" s="1"/>
  <c r="BY22" i="4" s="1"/>
  <c r="BY23" i="4" s="1"/>
  <c r="BY24" i="4" s="1"/>
  <c r="BY25" i="4" s="1"/>
  <c r="BY26" i="4" s="1"/>
  <c r="BY27" i="4" s="1"/>
  <c r="BY28" i="4" s="1"/>
  <c r="BY29" i="4" s="1"/>
  <c r="BY30" i="4" s="1"/>
  <c r="BY31" i="4" s="1"/>
  <c r="BY32" i="4" s="1"/>
  <c r="BY33" i="4" s="1"/>
  <c r="BY34" i="4" s="1"/>
  <c r="BY35" i="4" s="1"/>
  <c r="BY36" i="4" s="1"/>
  <c r="BY37" i="4" s="1"/>
  <c r="BY38" i="4" s="1"/>
  <c r="BY39" i="4" s="1"/>
  <c r="BY40" i="4" s="1"/>
  <c r="BY41" i="4" s="1"/>
  <c r="BY42" i="4" s="1"/>
  <c r="BY43" i="4" s="1"/>
  <c r="BY44" i="4" s="1"/>
  <c r="BY45" i="4" s="1"/>
  <c r="BY46" i="4" s="1"/>
  <c r="BY47" i="4" s="1"/>
  <c r="CF17" i="4" s="1"/>
  <c r="CF18" i="4" s="1"/>
  <c r="CF19" i="4" s="1"/>
  <c r="CF20" i="4" s="1"/>
  <c r="CF21" i="4" s="1"/>
  <c r="CF22" i="4" s="1"/>
  <c r="CF23" i="4" s="1"/>
  <c r="CF24" i="4" s="1"/>
  <c r="CF25" i="4" s="1"/>
  <c r="CF26" i="4" s="1"/>
  <c r="CF27" i="4" s="1"/>
  <c r="CF28" i="4" s="1"/>
  <c r="CF29" i="4" s="1"/>
  <c r="CF30" i="4" s="1"/>
  <c r="CF31" i="4" s="1"/>
  <c r="CF32" i="4" s="1"/>
  <c r="CF33" i="4" s="1"/>
  <c r="CF34" i="4" s="1"/>
  <c r="CF35" i="4" s="1"/>
  <c r="CF36" i="4" s="1"/>
  <c r="CF37" i="4" s="1"/>
  <c r="CF38" i="4" s="1"/>
  <c r="CF39" i="4" s="1"/>
  <c r="CF40" i="4" s="1"/>
  <c r="CF41" i="4" s="1"/>
  <c r="CF42" i="4" s="1"/>
  <c r="CF43" i="4" s="1"/>
  <c r="CF44" i="4" s="1"/>
  <c r="CF45" i="4" s="1"/>
  <c r="CF46" i="4" s="1"/>
  <c r="CF47" i="4" s="1"/>
  <c r="AV50" i="4"/>
  <c r="CJ44" i="4" s="1"/>
  <c r="AO50" i="4"/>
  <c r="AI6" i="4"/>
  <c r="AI7" i="4"/>
  <c r="AH50" i="4"/>
  <c r="AI8" i="4"/>
  <c r="F50" i="4"/>
  <c r="AI4" i="4"/>
  <c r="AA50" i="4"/>
  <c r="M50" i="4"/>
  <c r="CJ46" i="4"/>
  <c r="CJ25" i="4"/>
  <c r="CJ36" i="4"/>
  <c r="CJ26" i="4"/>
  <c r="CJ37" i="4"/>
  <c r="CJ27" i="4"/>
  <c r="CJ45" i="4"/>
  <c r="CJ24" i="4"/>
  <c r="CJ35" i="4"/>
  <c r="CJ54" i="4"/>
  <c r="G17" i="3"/>
  <c r="AP17" i="3"/>
  <c r="AP18" i="3" s="1"/>
  <c r="AP19" i="3" s="1"/>
  <c r="AP20" i="3" s="1"/>
  <c r="AP21" i="3" s="1"/>
  <c r="AP22" i="3" s="1"/>
  <c r="U17" i="3"/>
  <c r="N17" i="3"/>
  <c r="AP45" i="3"/>
  <c r="AP44" i="3"/>
  <c r="AP38" i="3"/>
  <c r="AP39" i="3" s="1"/>
  <c r="AP40" i="3" s="1"/>
  <c r="AP41" i="3" s="1"/>
  <c r="AP42" i="3" s="1"/>
  <c r="AP43" i="3" s="1"/>
  <c r="AP37" i="3"/>
  <c r="AP31" i="3"/>
  <c r="AP32" i="3" s="1"/>
  <c r="AP33" i="3" s="1"/>
  <c r="AP34" i="3" s="1"/>
  <c r="AP35" i="3" s="1"/>
  <c r="AP36" i="3" s="1"/>
  <c r="AP30" i="3"/>
  <c r="AP24" i="3"/>
  <c r="AP25" i="3" s="1"/>
  <c r="AP26" i="3" s="1"/>
  <c r="AP27" i="3" s="1"/>
  <c r="AP28" i="3" s="1"/>
  <c r="AP29" i="3" s="1"/>
  <c r="AP23" i="3"/>
  <c r="AB44" i="3"/>
  <c r="AB45" i="3" s="1"/>
  <c r="AB46" i="3" s="1"/>
  <c r="AB47" i="3" s="1"/>
  <c r="AB43" i="3"/>
  <c r="AB37" i="3"/>
  <c r="AB38" i="3" s="1"/>
  <c r="AB39" i="3" s="1"/>
  <c r="AB40" i="3" s="1"/>
  <c r="AB41" i="3" s="1"/>
  <c r="AB42" i="3" s="1"/>
  <c r="AB36" i="3"/>
  <c r="AB31" i="3"/>
  <c r="AB32" i="3" s="1"/>
  <c r="AB33" i="3" s="1"/>
  <c r="AB34" i="3" s="1"/>
  <c r="AB35" i="3" s="1"/>
  <c r="AB30" i="3"/>
  <c r="AB29" i="3"/>
  <c r="AB23" i="3"/>
  <c r="AB24" i="3" s="1"/>
  <c r="AB25" i="3" s="1"/>
  <c r="AB26" i="3" s="1"/>
  <c r="AB27" i="3" s="1"/>
  <c r="AB28" i="3" s="1"/>
  <c r="AB22" i="3"/>
  <c r="U24" i="3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AB17" i="3" s="1"/>
  <c r="AB18" i="3" s="1"/>
  <c r="AB19" i="3" s="1"/>
  <c r="AB20" i="3" s="1"/>
  <c r="AB21" i="3" s="1"/>
  <c r="U18" i="3"/>
  <c r="U19" i="3" s="1"/>
  <c r="U20" i="3" s="1"/>
  <c r="U21" i="3" s="1"/>
  <c r="U22" i="3" s="1"/>
  <c r="U23" i="3" s="1"/>
  <c r="N18" i="3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G46" i="3"/>
  <c r="G45" i="3"/>
  <c r="G40" i="3"/>
  <c r="G41" i="3" s="1"/>
  <c r="G42" i="3" s="1"/>
  <c r="G43" i="3" s="1"/>
  <c r="G44" i="3" s="1"/>
  <c r="G36" i="3"/>
  <c r="G37" i="3" s="1"/>
  <c r="G38" i="3" s="1"/>
  <c r="G39" i="3" s="1"/>
  <c r="G30" i="3"/>
  <c r="G31" i="3" s="1"/>
  <c r="G32" i="3" s="1"/>
  <c r="G33" i="3" s="1"/>
  <c r="G34" i="3" s="1"/>
  <c r="G35" i="3" s="1"/>
  <c r="G18" i="3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BC49" i="3"/>
  <c r="BC48" i="3"/>
  <c r="CE49" i="3"/>
  <c r="CE48" i="3"/>
  <c r="BX49" i="3"/>
  <c r="BX48" i="3"/>
  <c r="BQ49" i="3"/>
  <c r="BQ48" i="3"/>
  <c r="BJ49" i="3"/>
  <c r="BJ48" i="3"/>
  <c r="AV49" i="3"/>
  <c r="AV48" i="3"/>
  <c r="AH49" i="3"/>
  <c r="AH48" i="3"/>
  <c r="AO49" i="3"/>
  <c r="AO48" i="3"/>
  <c r="AG49" i="3"/>
  <c r="AG48" i="3"/>
  <c r="AA49" i="3"/>
  <c r="AA48" i="3"/>
  <c r="T49" i="3"/>
  <c r="T48" i="3"/>
  <c r="M49" i="3"/>
  <c r="M48" i="3"/>
  <c r="F49" i="3"/>
  <c r="F48" i="3"/>
  <c r="CD49" i="3"/>
  <c r="BW49" i="3"/>
  <c r="BP49" i="3"/>
  <c r="BI49" i="3"/>
  <c r="BB49" i="3"/>
  <c r="AU49" i="3"/>
  <c r="AN49" i="3"/>
  <c r="Z49" i="3"/>
  <c r="S49" i="3"/>
  <c r="L49" i="3"/>
  <c r="E49" i="3"/>
  <c r="CD48" i="3"/>
  <c r="CC48" i="3"/>
  <c r="BW48" i="3"/>
  <c r="BV48" i="3"/>
  <c r="BP48" i="3"/>
  <c r="BO48" i="3"/>
  <c r="BI48" i="3"/>
  <c r="BH48" i="3"/>
  <c r="BB48" i="3"/>
  <c r="BA48" i="3"/>
  <c r="AU48" i="3"/>
  <c r="AT48" i="3"/>
  <c r="AN48" i="3"/>
  <c r="AM48" i="3"/>
  <c r="AF48" i="3"/>
  <c r="Z48" i="3"/>
  <c r="Y48" i="3"/>
  <c r="S48" i="3"/>
  <c r="R48" i="3"/>
  <c r="L48" i="3"/>
  <c r="K48" i="3"/>
  <c r="E48" i="3"/>
  <c r="D48" i="3"/>
  <c r="AI12" i="4" l="1"/>
  <c r="CJ61" i="4"/>
  <c r="CJ23" i="4"/>
  <c r="CJ53" i="4"/>
  <c r="CJ34" i="4"/>
  <c r="CJ42" i="4"/>
  <c r="CJ60" i="4"/>
  <c r="AI9" i="4"/>
  <c r="CJ33" i="4"/>
  <c r="CJ52" i="4"/>
  <c r="CJ22" i="4"/>
  <c r="CJ43" i="4"/>
  <c r="CJ21" i="4"/>
  <c r="AI5" i="4"/>
  <c r="CJ51" i="4"/>
  <c r="CJ59" i="4"/>
  <c r="CJ30" i="4"/>
  <c r="CJ32" i="4"/>
  <c r="CJ41" i="4"/>
  <c r="CJ49" i="4"/>
  <c r="CJ29" i="4"/>
  <c r="CJ57" i="4"/>
  <c r="CJ20" i="4"/>
  <c r="CJ19" i="4"/>
  <c r="CJ50" i="4"/>
  <c r="CJ31" i="4"/>
  <c r="CJ18" i="4"/>
  <c r="CJ17" i="4"/>
  <c r="CJ56" i="4"/>
  <c r="CJ39" i="4"/>
  <c r="CJ55" i="4"/>
  <c r="CJ47" i="4"/>
  <c r="AK4" i="4"/>
  <c r="CJ38" i="4"/>
  <c r="CJ58" i="4"/>
  <c r="CJ40" i="4"/>
  <c r="AI10" i="4"/>
  <c r="CJ48" i="4"/>
  <c r="CJ28" i="4"/>
  <c r="AO50" i="3"/>
  <c r="AA50" i="3"/>
  <c r="AV50" i="3"/>
  <c r="CE50" i="3"/>
  <c r="F50" i="3"/>
  <c r="BJ50" i="3"/>
  <c r="BX50" i="3"/>
  <c r="BC50" i="3"/>
  <c r="AW18" i="3"/>
  <c r="AW19" i="3" s="1"/>
  <c r="AW20" i="3" s="1"/>
  <c r="AW21" i="3" s="1"/>
  <c r="AW22" i="3" s="1"/>
  <c r="AW23" i="3" s="1"/>
  <c r="AW24" i="3" s="1"/>
  <c r="AW25" i="3" s="1"/>
  <c r="AW26" i="3" s="1"/>
  <c r="AW27" i="3" s="1"/>
  <c r="AW28" i="3" s="1"/>
  <c r="AW29" i="3" s="1"/>
  <c r="AW30" i="3" s="1"/>
  <c r="AW31" i="3" s="1"/>
  <c r="AW32" i="3" s="1"/>
  <c r="AW33" i="3" s="1"/>
  <c r="AW34" i="3" s="1"/>
  <c r="AW35" i="3" s="1"/>
  <c r="AW36" i="3" s="1"/>
  <c r="AW37" i="3" s="1"/>
  <c r="AW38" i="3" s="1"/>
  <c r="AW39" i="3" s="1"/>
  <c r="AW40" i="3" s="1"/>
  <c r="AW41" i="3" s="1"/>
  <c r="AW42" i="3" s="1"/>
  <c r="AW43" i="3" s="1"/>
  <c r="AW44" i="3" s="1"/>
  <c r="AW45" i="3" s="1"/>
  <c r="AW46" i="3" s="1"/>
  <c r="AW47" i="3" s="1"/>
  <c r="BD17" i="3" s="1"/>
  <c r="BD18" i="3" s="1"/>
  <c r="BD19" i="3" s="1"/>
  <c r="BD20" i="3" s="1"/>
  <c r="BD21" i="3" s="1"/>
  <c r="BD22" i="3" s="1"/>
  <c r="BD23" i="3" s="1"/>
  <c r="BD24" i="3" s="1"/>
  <c r="BD25" i="3" s="1"/>
  <c r="BD26" i="3" s="1"/>
  <c r="BD27" i="3" s="1"/>
  <c r="BD28" i="3" s="1"/>
  <c r="BD29" i="3" s="1"/>
  <c r="BD30" i="3" s="1"/>
  <c r="BD31" i="3" s="1"/>
  <c r="BD32" i="3" s="1"/>
  <c r="BD33" i="3" s="1"/>
  <c r="BD34" i="3" s="1"/>
  <c r="BD35" i="3" s="1"/>
  <c r="BD36" i="3" s="1"/>
  <c r="BD37" i="3" s="1"/>
  <c r="BD38" i="3" s="1"/>
  <c r="BD39" i="3" s="1"/>
  <c r="BD40" i="3" s="1"/>
  <c r="BD41" i="3" s="1"/>
  <c r="BD42" i="3" s="1"/>
  <c r="BD43" i="3" s="1"/>
  <c r="BD44" i="3" s="1"/>
  <c r="BD45" i="3" s="1"/>
  <c r="BD46" i="3" s="1"/>
  <c r="BK17" i="3" s="1"/>
  <c r="BK18" i="3" s="1"/>
  <c r="BK19" i="3" s="1"/>
  <c r="BK20" i="3" s="1"/>
  <c r="BK21" i="3" s="1"/>
  <c r="BK22" i="3" s="1"/>
  <c r="BK23" i="3" s="1"/>
  <c r="BK24" i="3" s="1"/>
  <c r="BK25" i="3" s="1"/>
  <c r="BK26" i="3" s="1"/>
  <c r="BK27" i="3" s="1"/>
  <c r="BK28" i="3" s="1"/>
  <c r="BK29" i="3" s="1"/>
  <c r="BK30" i="3" s="1"/>
  <c r="BK31" i="3" s="1"/>
  <c r="BK32" i="3" s="1"/>
  <c r="BK33" i="3" s="1"/>
  <c r="BK34" i="3" s="1"/>
  <c r="BK35" i="3" s="1"/>
  <c r="BK36" i="3" s="1"/>
  <c r="BK37" i="3" s="1"/>
  <c r="BK38" i="3" s="1"/>
  <c r="BK39" i="3" s="1"/>
  <c r="BK40" i="3" s="1"/>
  <c r="BK41" i="3" s="1"/>
  <c r="BK42" i="3" s="1"/>
  <c r="BK43" i="3" s="1"/>
  <c r="BK44" i="3" s="1"/>
  <c r="BK45" i="3" s="1"/>
  <c r="BK46" i="3" s="1"/>
  <c r="BK47" i="3" s="1"/>
  <c r="BR17" i="3" s="1"/>
  <c r="BR18" i="3" s="1"/>
  <c r="BR19" i="3" s="1"/>
  <c r="BR20" i="3" s="1"/>
  <c r="BR21" i="3" s="1"/>
  <c r="BR22" i="3" s="1"/>
  <c r="BR23" i="3" s="1"/>
  <c r="BR24" i="3" s="1"/>
  <c r="BR25" i="3" s="1"/>
  <c r="BR26" i="3" s="1"/>
  <c r="BR27" i="3" s="1"/>
  <c r="BR28" i="3" s="1"/>
  <c r="BR29" i="3" s="1"/>
  <c r="BR30" i="3" s="1"/>
  <c r="BR31" i="3" s="1"/>
  <c r="BR32" i="3" s="1"/>
  <c r="BR33" i="3" s="1"/>
  <c r="BR34" i="3" s="1"/>
  <c r="BR35" i="3" s="1"/>
  <c r="BR36" i="3" s="1"/>
  <c r="BR37" i="3" s="1"/>
  <c r="BR38" i="3" s="1"/>
  <c r="BR39" i="3" s="1"/>
  <c r="BR40" i="3" s="1"/>
  <c r="BR41" i="3" s="1"/>
  <c r="BR42" i="3" s="1"/>
  <c r="BR43" i="3" s="1"/>
  <c r="BR44" i="3" s="1"/>
  <c r="BR45" i="3" s="1"/>
  <c r="BR46" i="3" s="1"/>
  <c r="BY17" i="3" s="1"/>
  <c r="BY18" i="3" s="1"/>
  <c r="BY19" i="3" s="1"/>
  <c r="BY20" i="3" s="1"/>
  <c r="BY21" i="3" s="1"/>
  <c r="BY22" i="3" s="1"/>
  <c r="BY23" i="3" s="1"/>
  <c r="BY24" i="3" s="1"/>
  <c r="BY25" i="3" s="1"/>
  <c r="BY26" i="3" s="1"/>
  <c r="BY27" i="3" s="1"/>
  <c r="BY28" i="3" s="1"/>
  <c r="BY29" i="3" s="1"/>
  <c r="BY30" i="3" s="1"/>
  <c r="BY31" i="3" s="1"/>
  <c r="BY32" i="3" s="1"/>
  <c r="BY33" i="3" s="1"/>
  <c r="BY34" i="3" s="1"/>
  <c r="BY35" i="3" s="1"/>
  <c r="BY36" i="3" s="1"/>
  <c r="BY37" i="3" s="1"/>
  <c r="BY38" i="3" s="1"/>
  <c r="BY39" i="3" s="1"/>
  <c r="BY40" i="3" s="1"/>
  <c r="BY41" i="3" s="1"/>
  <c r="BY42" i="3" s="1"/>
  <c r="BY43" i="3" s="1"/>
  <c r="BY44" i="3" s="1"/>
  <c r="BY45" i="3" s="1"/>
  <c r="BY46" i="3" s="1"/>
  <c r="BY47" i="3" s="1"/>
  <c r="CF17" i="3" s="1"/>
  <c r="CF18" i="3" s="1"/>
  <c r="CF19" i="3" s="1"/>
  <c r="CF20" i="3" s="1"/>
  <c r="CF21" i="3" s="1"/>
  <c r="CF22" i="3" s="1"/>
  <c r="CF23" i="3" s="1"/>
  <c r="CF24" i="3" s="1"/>
  <c r="CF25" i="3" s="1"/>
  <c r="CF26" i="3" s="1"/>
  <c r="CF27" i="3" s="1"/>
  <c r="CF28" i="3" s="1"/>
  <c r="CF29" i="3" s="1"/>
  <c r="CF30" i="3" s="1"/>
  <c r="CF31" i="3" s="1"/>
  <c r="CF32" i="3" s="1"/>
  <c r="CF33" i="3" s="1"/>
  <c r="CF34" i="3" s="1"/>
  <c r="CF35" i="3" s="1"/>
  <c r="CF36" i="3" s="1"/>
  <c r="CF37" i="3" s="1"/>
  <c r="CF38" i="3" s="1"/>
  <c r="CF39" i="3" s="1"/>
  <c r="CF40" i="3" s="1"/>
  <c r="CF41" i="3" s="1"/>
  <c r="CF42" i="3" s="1"/>
  <c r="CF43" i="3" s="1"/>
  <c r="CF44" i="3" s="1"/>
  <c r="CF45" i="3" s="1"/>
  <c r="CF46" i="3" s="1"/>
  <c r="CF47" i="3" s="1"/>
  <c r="AI17" i="3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BQ50" i="3"/>
  <c r="AI4" i="3"/>
  <c r="AK4" i="3" s="1"/>
  <c r="AI7" i="3"/>
  <c r="M50" i="3"/>
  <c r="AH50" i="3"/>
  <c r="AI8" i="3"/>
  <c r="T50" i="3"/>
  <c r="AI6" i="3"/>
  <c r="AI11" i="4" l="1"/>
  <c r="CJ23" i="3"/>
  <c r="CJ22" i="3"/>
  <c r="CJ33" i="3"/>
  <c r="CJ27" i="3"/>
  <c r="CJ24" i="3"/>
  <c r="AI12" i="3"/>
  <c r="CJ17" i="3"/>
  <c r="CJ34" i="3"/>
  <c r="CJ43" i="3"/>
  <c r="CJ61" i="3"/>
  <c r="CJ41" i="3"/>
  <c r="CJ50" i="3"/>
  <c r="CJ58" i="3"/>
  <c r="CJ42" i="3"/>
  <c r="CJ51" i="3"/>
  <c r="CJ46" i="3"/>
  <c r="CJ44" i="3"/>
  <c r="CJ60" i="3"/>
  <c r="CJ45" i="3"/>
  <c r="CJ53" i="3"/>
  <c r="CJ36" i="3"/>
  <c r="CJ52" i="3"/>
  <c r="CJ35" i="3"/>
  <c r="CJ37" i="3"/>
  <c r="CJ25" i="3"/>
  <c r="CJ54" i="3"/>
  <c r="CJ26" i="3"/>
  <c r="CJ59" i="3"/>
  <c r="AI5" i="3"/>
  <c r="AI9" i="3"/>
  <c r="CJ57" i="3"/>
  <c r="CJ49" i="3"/>
  <c r="CJ56" i="3"/>
  <c r="CJ48" i="3"/>
  <c r="CJ40" i="3"/>
  <c r="CJ39" i="3"/>
  <c r="CJ38" i="3"/>
  <c r="CJ55" i="3"/>
  <c r="CJ47" i="3"/>
  <c r="CJ29" i="3"/>
  <c r="CJ30" i="3"/>
  <c r="CJ21" i="3"/>
  <c r="CJ31" i="3"/>
  <c r="AI10" i="3"/>
  <c r="CJ20" i="3"/>
  <c r="CJ32" i="3"/>
  <c r="CJ28" i="3"/>
  <c r="CJ18" i="3"/>
  <c r="CJ19" i="3"/>
  <c r="AI11" i="3" l="1"/>
</calcChain>
</file>

<file path=xl/sharedStrings.xml><?xml version="1.0" encoding="utf-8"?>
<sst xmlns="http://schemas.openxmlformats.org/spreadsheetml/2006/main" count="2034" uniqueCount="147">
  <si>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</si>
  <si>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</si>
  <si>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</si>
  <si>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</si>
  <si>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</si>
  <si>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</si>
  <si>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</si>
  <si>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</si>
  <si>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</si>
  <si>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</si>
  <si>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</si>
  <si>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</si>
  <si>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</si>
  <si>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</si>
  <si>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</si>
  <si>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</si>
  <si>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</si>
  <si>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</si>
  <si>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</si>
  <si>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</si>
  <si>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</si>
  <si>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</si>
  <si>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</si>
  <si>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</si>
  <si>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</si>
  <si>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</si>
  <si>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</si>
  <si>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</si>
  <si>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</si>
  <si>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</si>
  <si>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</si>
  <si>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合計</t>
    <rPh sb="0" eb="2">
      <t>ゴウケイ</t>
    </rPh>
    <phoneticPr fontId="1"/>
  </si>
  <si>
    <t>○</t>
  </si>
  <si>
    <t>○</t>
    <phoneticPr fontId="1"/>
  </si>
  <si>
    <t>月</t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</si>
  <si>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</si>
  <si>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</si>
  <si>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</si>
  <si>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</si>
  <si>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</si>
  <si>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</si>
  <si>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</si>
  <si>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金</t>
    <rPh sb="0" eb="1">
      <t>キン</t>
    </rPh>
    <phoneticPr fontId="1"/>
  </si>
  <si>
    <t>木</t>
    <rPh sb="0" eb="1">
      <t>モク</t>
    </rPh>
    <phoneticPr fontId="1"/>
  </si>
  <si>
    <t>２０２０年</t>
    <rPh sb="4" eb="5">
      <t>ネン</t>
    </rPh>
    <phoneticPr fontId="1"/>
  </si>
  <si>
    <t>２０１９年</t>
    <rPh sb="4" eb="5">
      <t>ネン</t>
    </rPh>
    <phoneticPr fontId="1"/>
  </si>
  <si>
    <t>水</t>
    <rPh sb="0" eb="1">
      <t>スイ</t>
    </rPh>
    <phoneticPr fontId="1"/>
  </si>
  <si>
    <t>回数</t>
    <rPh sb="0" eb="2">
      <t>カイスウ</t>
    </rPh>
    <phoneticPr fontId="1"/>
  </si>
  <si>
    <t>時間</t>
    <rPh sb="0" eb="2">
      <t>ジカン</t>
    </rPh>
    <phoneticPr fontId="1"/>
  </si>
  <si>
    <t>－</t>
    <phoneticPr fontId="1"/>
  </si>
  <si>
    <t>年間休日日数（実績）</t>
    <rPh sb="0" eb="2">
      <t>ネンカン</t>
    </rPh>
    <rPh sb="2" eb="4">
      <t>キュウジツ</t>
    </rPh>
    <rPh sb="4" eb="6">
      <t>ニッスウ</t>
    </rPh>
    <rPh sb="7" eb="9">
      <t>ジッセキ</t>
    </rPh>
    <phoneticPr fontId="1"/>
  </si>
  <si>
    <t>赤字は祝日です。</t>
    <rPh sb="0" eb="2">
      <t>アカジ</t>
    </rPh>
    <rPh sb="3" eb="5">
      <t>シュクジツ</t>
    </rPh>
    <phoneticPr fontId="1"/>
  </si>
  <si>
    <t>休日
予定</t>
    <rPh sb="0" eb="2">
      <t>キュウジツ</t>
    </rPh>
    <rPh sb="3" eb="5">
      <t>ヨテイ</t>
    </rPh>
    <phoneticPr fontId="1"/>
  </si>
  <si>
    <t>休日予定：会社で規定する休日予定日に○を付けること</t>
    <rPh sb="0" eb="2">
      <t>キュウジツ</t>
    </rPh>
    <rPh sb="2" eb="4">
      <t>ヨテイ</t>
    </rPh>
    <rPh sb="14" eb="16">
      <t>ヨテイ</t>
    </rPh>
    <rPh sb="16" eb="17">
      <t>ビ</t>
    </rPh>
    <phoneticPr fontId="1"/>
  </si>
  <si>
    <t>休日
労働</t>
    <rPh sb="0" eb="2">
      <t>キュウジツ</t>
    </rPh>
    <rPh sb="3" eb="5">
      <t>ロウドウ</t>
    </rPh>
    <phoneticPr fontId="1"/>
  </si>
  <si>
    <t>休日労働：休日予定日に出勤した場合は労働時間を記入（７時間３０分の場合は、半角で7.5と記入すること）</t>
    <rPh sb="0" eb="2">
      <t>キュウジツ</t>
    </rPh>
    <rPh sb="2" eb="4">
      <t>ロウドウ</t>
    </rPh>
    <rPh sb="7" eb="10">
      <t>ヨテイビ</t>
    </rPh>
    <phoneticPr fontId="1"/>
  </si>
  <si>
    <t>年間休日出勤日数（実績）</t>
    <rPh sb="0" eb="2">
      <t>ネンカン</t>
    </rPh>
    <rPh sb="2" eb="4">
      <t>キュウジツ</t>
    </rPh>
    <rPh sb="4" eb="6">
      <t>シュッキン</t>
    </rPh>
    <rPh sb="6" eb="8">
      <t>ニッスウ</t>
    </rPh>
    <rPh sb="9" eb="11">
      <t>ジッセキ</t>
    </rPh>
    <phoneticPr fontId="1"/>
  </si>
  <si>
    <t>年間休日労働時間(実績）</t>
    <rPh sb="0" eb="2">
      <t>ネンカン</t>
    </rPh>
    <rPh sb="2" eb="4">
      <t>キュウジツ</t>
    </rPh>
    <rPh sb="4" eb="6">
      <t>ロウドウ</t>
    </rPh>
    <rPh sb="6" eb="8">
      <t>ジカン</t>
    </rPh>
    <rPh sb="9" eb="11">
      <t>ジッセキ</t>
    </rPh>
    <phoneticPr fontId="1"/>
  </si>
  <si>
    <t>時間外労働</t>
    <rPh sb="0" eb="3">
      <t>ジカンガイ</t>
    </rPh>
    <rPh sb="3" eb="5">
      <t>ロウドウ</t>
    </rPh>
    <phoneticPr fontId="1"/>
  </si>
  <si>
    <t>時間外
労働</t>
    <rPh sb="0" eb="3">
      <t>ジカンガイ</t>
    </rPh>
    <rPh sb="4" eb="6">
      <t>ロウドウ</t>
    </rPh>
    <phoneticPr fontId="1"/>
  </si>
  <si>
    <t>年間休日日数（予定）</t>
    <rPh sb="0" eb="2">
      <t>ネンカン</t>
    </rPh>
    <rPh sb="2" eb="4">
      <t>キュウジツ</t>
    </rPh>
    <rPh sb="4" eb="6">
      <t>ニッスウ</t>
    </rPh>
    <rPh sb="7" eb="9">
      <t>ヨテイ</t>
    </rPh>
    <phoneticPr fontId="1"/>
  </si>
  <si>
    <t>合計時間</t>
    <rPh sb="0" eb="2">
      <t>ゴウケイ</t>
    </rPh>
    <rPh sb="2" eb="4">
      <t>ジカン</t>
    </rPh>
    <phoneticPr fontId="1"/>
  </si>
  <si>
    <t>休日労働＋時間外労働</t>
    <rPh sb="0" eb="2">
      <t>キュウジツ</t>
    </rPh>
    <rPh sb="2" eb="4">
      <t>ロウドウ</t>
    </rPh>
    <phoneticPr fontId="1"/>
  </si>
  <si>
    <t>単月１００時間未満</t>
    <rPh sb="0" eb="2">
      <t>タンゲツ</t>
    </rPh>
    <rPh sb="5" eb="7">
      <t>ジカン</t>
    </rPh>
    <rPh sb="7" eb="9">
      <t>ミマン</t>
    </rPh>
    <phoneticPr fontId="1"/>
  </si>
  <si>
    <t>4-5</t>
  </si>
  <si>
    <t>5-6</t>
  </si>
  <si>
    <t>6-7</t>
  </si>
  <si>
    <t>7-8</t>
  </si>
  <si>
    <t>8-9</t>
  </si>
  <si>
    <t>9-10</t>
  </si>
  <si>
    <t>10-11</t>
  </si>
  <si>
    <t>11-12</t>
  </si>
  <si>
    <t>12-1</t>
  </si>
  <si>
    <t>1-2</t>
  </si>
  <si>
    <t>2-3</t>
  </si>
  <si>
    <t>4-6</t>
  </si>
  <si>
    <t>5-7</t>
  </si>
  <si>
    <t>6-8</t>
  </si>
  <si>
    <t>7-9</t>
  </si>
  <si>
    <t>8-10</t>
  </si>
  <si>
    <t>9-11</t>
  </si>
  <si>
    <t>10-12</t>
  </si>
  <si>
    <t>11-1</t>
  </si>
  <si>
    <t>12-2</t>
  </si>
  <si>
    <t>1-3</t>
  </si>
  <si>
    <t>4-7</t>
  </si>
  <si>
    <t>5-8</t>
  </si>
  <si>
    <t>6-9</t>
  </si>
  <si>
    <t>7-10</t>
  </si>
  <si>
    <t>8-11</t>
  </si>
  <si>
    <t>9-12</t>
  </si>
  <si>
    <t>10-1</t>
  </si>
  <si>
    <t>11-2</t>
  </si>
  <si>
    <t>12-3</t>
  </si>
  <si>
    <t>4-8</t>
  </si>
  <si>
    <t>5-9</t>
  </si>
  <si>
    <t>6-10</t>
  </si>
  <si>
    <t>7-11</t>
  </si>
  <si>
    <t>8-12</t>
  </si>
  <si>
    <t>9-1</t>
  </si>
  <si>
    <t>10-2</t>
  </si>
  <si>
    <t>11-3</t>
  </si>
  <si>
    <t>4-9</t>
  </si>
  <si>
    <t>5-10</t>
  </si>
  <si>
    <t>6-11</t>
  </si>
  <si>
    <t>7-12</t>
  </si>
  <si>
    <t>8-1</t>
  </si>
  <si>
    <t>9-2</t>
  </si>
  <si>
    <t>10-3</t>
  </si>
  <si>
    <t>時間外労働：時間外労働の場合は当該働時間を記入（２時間１５分の場合は、半角で2.25と記入すること）</t>
    <rPh sb="0" eb="3">
      <t>ジカンガイ</t>
    </rPh>
    <rPh sb="3" eb="5">
      <t>ロウドウ</t>
    </rPh>
    <rPh sb="6" eb="9">
      <t>ジカンガイ</t>
    </rPh>
    <rPh sb="9" eb="11">
      <t>ロウドウ</t>
    </rPh>
    <rPh sb="12" eb="14">
      <t>バアイ</t>
    </rPh>
    <rPh sb="15" eb="17">
      <t>トウガイ</t>
    </rPh>
    <rPh sb="17" eb="18">
      <t>ドウ</t>
    </rPh>
    <phoneticPr fontId="1"/>
  </si>
  <si>
    <t>連続
勤務</t>
    <rPh sb="0" eb="2">
      <t>レンゾク</t>
    </rPh>
    <rPh sb="3" eb="5">
      <t>キンム</t>
    </rPh>
    <phoneticPr fontId="1"/>
  </si>
  <si>
    <t>代休　　　：休日労働により、別途、代休を与えた場合は、当該日の「休日予定」欄に「代休」と入力すること</t>
    <rPh sb="0" eb="2">
      <t>ダイキュウ</t>
    </rPh>
    <rPh sb="6" eb="8">
      <t>キュウジツ</t>
    </rPh>
    <rPh sb="8" eb="10">
      <t>ロウドウ</t>
    </rPh>
    <rPh sb="14" eb="16">
      <t>ベット</t>
    </rPh>
    <rPh sb="17" eb="19">
      <t>ダイキュウ</t>
    </rPh>
    <rPh sb="20" eb="21">
      <t>アタ</t>
    </rPh>
    <rPh sb="23" eb="25">
      <t>バアイ</t>
    </rPh>
    <rPh sb="27" eb="29">
      <t>トウガイ</t>
    </rPh>
    <rPh sb="29" eb="30">
      <t>ビ</t>
    </rPh>
    <rPh sb="32" eb="34">
      <t>キュウジツ</t>
    </rPh>
    <rPh sb="34" eb="36">
      <t>ヨテイ</t>
    </rPh>
    <rPh sb="37" eb="38">
      <t>ラン</t>
    </rPh>
    <rPh sb="40" eb="42">
      <t>ダイキュウ</t>
    </rPh>
    <rPh sb="44" eb="46">
      <t>ニュウリョク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</si>
  <si>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</si>
  <si>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</si>
  <si>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</si>
  <si>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</si>
  <si>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各月平均８０時間以内</t>
    <rPh sb="0" eb="2">
      <t>カクツキ</t>
    </rPh>
    <rPh sb="2" eb="4">
      <t>ヘイキン</t>
    </rPh>
    <rPh sb="6" eb="8">
      <t>ジカン</t>
    </rPh>
    <rPh sb="8" eb="10">
      <t>イナイ</t>
    </rPh>
    <phoneticPr fontId="1"/>
  </si>
  <si>
    <t>連続勤務１２日以内</t>
    <rPh sb="0" eb="2">
      <t>レンゾク</t>
    </rPh>
    <rPh sb="2" eb="4">
      <t>キンム</t>
    </rPh>
    <rPh sb="6" eb="7">
      <t>ニチ</t>
    </rPh>
    <rPh sb="7" eb="9">
      <t>イナイ</t>
    </rPh>
    <phoneticPr fontId="1"/>
  </si>
  <si>
    <t>認証項目11-⑤の場合は、「休日予定」を入力してください。</t>
    <rPh sb="0" eb="2">
      <t>ニンショウ</t>
    </rPh>
    <rPh sb="2" eb="4">
      <t>コウモク</t>
    </rPh>
    <rPh sb="9" eb="11">
      <t>バアイ</t>
    </rPh>
    <rPh sb="14" eb="16">
      <t>キュウジツ</t>
    </rPh>
    <rPh sb="16" eb="18">
      <t>ヨテイ</t>
    </rPh>
    <rPh sb="20" eb="22">
      <t>ニュウリョク</t>
    </rPh>
    <phoneticPr fontId="1"/>
  </si>
  <si>
    <t>参考項目6の場合は、「時間外労働」を入力してください。</t>
    <rPh sb="0" eb="2">
      <t>サンコウ</t>
    </rPh>
    <rPh sb="2" eb="4">
      <t>コウモク</t>
    </rPh>
    <rPh sb="6" eb="8">
      <t>バアイ</t>
    </rPh>
    <rPh sb="11" eb="14">
      <t>ジカンガイ</t>
    </rPh>
    <rPh sb="14" eb="16">
      <t>ロウドウ</t>
    </rPh>
    <rPh sb="18" eb="20">
      <t>ニュウリョク</t>
    </rPh>
    <phoneticPr fontId="1"/>
  </si>
  <si>
    <t>参考項目7の場合は、「休日予定」、「休日労働」、「時間外労働」を入力してください。</t>
    <rPh sb="0" eb="2">
      <t>サンコウ</t>
    </rPh>
    <rPh sb="2" eb="4">
      <t>コウモク</t>
    </rPh>
    <rPh sb="6" eb="8">
      <t>バアイ</t>
    </rPh>
    <rPh sb="11" eb="13">
      <t>キュウジツ</t>
    </rPh>
    <rPh sb="13" eb="15">
      <t>ヨテイ</t>
    </rPh>
    <rPh sb="18" eb="20">
      <t>キュウジツ</t>
    </rPh>
    <rPh sb="20" eb="22">
      <t>ロウドウ</t>
    </rPh>
    <rPh sb="25" eb="28">
      <t>ジカンガイ</t>
    </rPh>
    <rPh sb="28" eb="30">
      <t>ロウドウ</t>
    </rPh>
    <rPh sb="32" eb="34">
      <t>ニュウリョク</t>
    </rPh>
    <phoneticPr fontId="1"/>
  </si>
  <si>
    <t>認証項目11-⑤</t>
    <rPh sb="0" eb="2">
      <t>ニンショウ</t>
    </rPh>
    <rPh sb="2" eb="4">
      <t>コウモク</t>
    </rPh>
    <phoneticPr fontId="1"/>
  </si>
  <si>
    <t>参考項目6</t>
    <rPh sb="0" eb="2">
      <t>サンコウ</t>
    </rPh>
    <rPh sb="2" eb="4">
      <t>コウモク</t>
    </rPh>
    <phoneticPr fontId="1"/>
  </si>
  <si>
    <t>参考項目7</t>
    <rPh sb="0" eb="2">
      <t>サンコウ</t>
    </rPh>
    <rPh sb="2" eb="4">
      <t>コウモク</t>
    </rPh>
    <phoneticPr fontId="1"/>
  </si>
  <si>
    <t>認証項目11-⑤、参考項目6、7、9　　指定運転者の２０１９年度の休日予定日、実績、時間外労働と連続勤務</t>
    <rPh sb="0" eb="4">
      <t>ニンショウコウモク</t>
    </rPh>
    <rPh sb="9" eb="13">
      <t>サンコウコウモク</t>
    </rPh>
    <rPh sb="20" eb="22">
      <t>シテイ</t>
    </rPh>
    <rPh sb="22" eb="25">
      <t>ウンテンシャ</t>
    </rPh>
    <rPh sb="30" eb="32">
      <t>ネンド</t>
    </rPh>
    <rPh sb="33" eb="35">
      <t>キュウジツ</t>
    </rPh>
    <rPh sb="35" eb="38">
      <t>ヨテイビ</t>
    </rPh>
    <rPh sb="39" eb="41">
      <t>ジッセキ</t>
    </rPh>
    <rPh sb="42" eb="45">
      <t>ジカンガイ</t>
    </rPh>
    <rPh sb="45" eb="47">
      <t>ロウドウ</t>
    </rPh>
    <rPh sb="48" eb="50">
      <t>レンゾク</t>
    </rPh>
    <rPh sb="50" eb="52">
      <t>キンム</t>
    </rPh>
    <phoneticPr fontId="1"/>
  </si>
  <si>
    <t>参考項目9の場合は、「休日予定」、「休日労働」を入力してください。「代休」がある場合は※３を確認してください。</t>
    <rPh sb="0" eb="2">
      <t>サンコウ</t>
    </rPh>
    <rPh sb="2" eb="4">
      <t>コウモク</t>
    </rPh>
    <rPh sb="6" eb="8">
      <t>バアイ</t>
    </rPh>
    <rPh sb="34" eb="36">
      <t>ダイキュウ</t>
    </rPh>
    <rPh sb="40" eb="42">
      <t>バアイ</t>
    </rPh>
    <rPh sb="46" eb="48">
      <t>カクニン</t>
    </rPh>
    <phoneticPr fontId="1"/>
  </si>
  <si>
    <t>参考項目9</t>
    <rPh sb="0" eb="2">
      <t>サンコウ</t>
    </rPh>
    <rPh sb="2" eb="4">
      <t>コウモク</t>
    </rPh>
    <phoneticPr fontId="1"/>
  </si>
  <si>
    <t>９月</t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</si>
  <si>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</si>
  <si>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</si>
  <si>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</si>
  <si>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</si>
  <si>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２月</t>
    <phoneticPr fontId="1"/>
  </si>
  <si>
    <t>３月</t>
    <phoneticPr fontId="1"/>
  </si>
  <si>
    <t>４月</t>
    <phoneticPr fontId="1"/>
  </si>
  <si>
    <t>５月</t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</si>
  <si>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</si>
  <si>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</si>
  <si>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phoneticPr fontId="1"/>
  </si>
  <si>
    <t>日</t>
    <rPh sb="0" eb="1">
      <t>ニチ</t>
    </rPh>
    <phoneticPr fontId="1"/>
  </si>
  <si>
    <t>土</t>
    <rPh sb="0" eb="1">
      <t>ド</t>
    </rPh>
    <phoneticPr fontId="1"/>
  </si>
  <si>
    <t>１２月</t>
    <phoneticPr fontId="1"/>
  </si>
  <si>
    <t>１１月</t>
    <phoneticPr fontId="1"/>
  </si>
  <si>
    <t>１０月</t>
    <phoneticPr fontId="1"/>
  </si>
  <si>
    <t>９月</t>
    <phoneticPr fontId="1"/>
  </si>
  <si>
    <t>○</t>
    <phoneticPr fontId="1"/>
  </si>
  <si>
    <t>代休</t>
    <rPh sb="0" eb="2">
      <t>ダイキュウ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</si>
</sst>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176" fontId="3" fillId="0" borderId="7" xfId="1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7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76" fontId="3" fillId="0" borderId="11" xfId="1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0" fillId="0" borderId="0" xfId="0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19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6" xfId="0" quotePrefix="1" applyFont="1" applyBorder="1" applyAlignment="1" applyProtection="1">
      <alignment horizontal="center" vertical="center"/>
    </xf>
    <xf numFmtId="0" fontId="4" fillId="0" borderId="6" xfId="0" quotePrefix="1" applyFont="1" applyBorder="1" applyAlignment="1" applyProtection="1">
      <alignment horizontal="center" vertical="center"/>
    </xf>
    <xf numFmtId="0" fontId="5" fillId="0" borderId="6" xfId="0" quotePrefix="1" applyFont="1" applyBorder="1" applyAlignment="1" applyProtection="1">
      <alignment horizontal="center" vertical="center"/>
    </xf>
    <xf numFmtId="0" fontId="5" fillId="0" borderId="9" xfId="0" quotePrefix="1" applyFont="1" applyBorder="1" applyAlignment="1" applyProtection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</xf>
    <xf numFmtId="0" fontId="4" fillId="0" borderId="9" xfId="0" quotePrefix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8" xfId="0" quotePrefix="1" applyFont="1" applyBorder="1" applyAlignment="1" applyProtection="1">
      <alignment horizontal="center" vertical="center"/>
    </xf>
    <xf numFmtId="0" fontId="4" fillId="0" borderId="8" xfId="0" quotePrefix="1" applyFont="1" applyBorder="1" applyAlignment="1" applyProtection="1">
      <alignment horizontal="center" vertical="center"/>
    </xf>
    <xf numFmtId="0" fontId="5" fillId="0" borderId="8" xfId="0" quotePrefix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0" fontId="5" fillId="0" borderId="11" xfId="0" quotePrefix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76" fontId="7" fillId="0" borderId="0" xfId="1" applyNumberFormat="1" applyFont="1" applyAlignment="1" applyProtection="1">
      <alignment horizontal="right" vertical="center"/>
    </xf>
    <xf numFmtId="0" fontId="2" fillId="0" borderId="0" xfId="0" quotePrefix="1" applyFont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5" fillId="0" borderId="10" xfId="0" quotePrefix="1" applyFont="1" applyBorder="1" applyAlignment="1" applyProtection="1">
      <alignment horizontal="center" vertical="center"/>
    </xf>
    <xf numFmtId="38" fontId="3" fillId="0" borderId="4" xfId="1" applyFont="1" applyBorder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176" fontId="3" fillId="0" borderId="5" xfId="0" applyNumberFormat="1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176" fontId="8" fillId="0" borderId="0" xfId="1" applyNumberFormat="1" applyFont="1" applyAlignment="1" applyProtection="1">
      <alignment horizontal="right"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176" fontId="2" fillId="0" borderId="0" xfId="0" quotePrefix="1" applyNumberFormat="1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76" fontId="2" fillId="0" borderId="0" xfId="0" applyNumberFormat="1" applyFont="1" applyProtection="1">
      <alignment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176" fontId="3" fillId="0" borderId="16" xfId="1" applyNumberFormat="1" applyFont="1" applyBorder="1" applyAlignment="1" applyProtection="1">
      <alignment horizontal="right" vertical="center"/>
      <protection hidden="1"/>
    </xf>
    <xf numFmtId="176" fontId="3" fillId="0" borderId="19" xfId="1" applyNumberFormat="1" applyFont="1" applyBorder="1" applyAlignment="1" applyProtection="1">
      <alignment horizontal="right" vertical="center"/>
      <protection hidden="1"/>
    </xf>
    <xf numFmtId="0" fontId="3" fillId="0" borderId="15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8" fontId="3" fillId="0" borderId="15" xfId="0" applyNumberFormat="1" applyFont="1" applyBorder="1" applyAlignment="1" applyProtection="1">
      <alignment horizontal="right" vertical="center"/>
      <protection hidden="1"/>
    </xf>
    <xf numFmtId="38" fontId="3" fillId="0" borderId="18" xfId="0" applyNumberFormat="1" applyFont="1" applyBorder="1" applyAlignment="1" applyProtection="1">
      <alignment horizontal="right" vertical="center"/>
      <protection hidden="1"/>
    </xf>
    <xf numFmtId="38" fontId="3" fillId="0" borderId="24" xfId="0" applyNumberFormat="1" applyFont="1" applyBorder="1" applyAlignment="1" applyProtection="1">
      <alignment horizontal="right" vertical="center"/>
      <protection hidden="1"/>
    </xf>
    <xf numFmtId="38" fontId="3" fillId="0" borderId="25" xfId="0" applyNumberFormat="1" applyFont="1" applyBorder="1" applyAlignment="1" applyProtection="1">
      <alignment horizontal="right" vertical="center"/>
      <protection hidden="1"/>
    </xf>
    <xf numFmtId="0" fontId="3" fillId="0" borderId="17" xfId="0" applyFont="1" applyBorder="1" applyAlignment="1" applyProtection="1">
      <alignment horizontal="right" vertical="center"/>
      <protection hidden="1"/>
    </xf>
    <xf numFmtId="0" fontId="3" fillId="0" borderId="25" xfId="0" applyFont="1" applyBorder="1" applyAlignment="1" applyProtection="1">
      <alignment horizontal="right" vertical="center"/>
      <protection hidden="1"/>
    </xf>
    <xf numFmtId="177" fontId="3" fillId="0" borderId="24" xfId="0" applyNumberFormat="1" applyFont="1" applyBorder="1" applyAlignment="1" applyProtection="1">
      <alignment horizontal="right" vertical="center"/>
      <protection hidden="1"/>
    </xf>
    <xf numFmtId="177" fontId="3" fillId="0" borderId="25" xfId="0" applyNumberFormat="1" applyFont="1" applyBorder="1" applyAlignment="1" applyProtection="1">
      <alignment horizontal="right" vertical="center"/>
      <protection hidden="1"/>
    </xf>
    <xf numFmtId="176" fontId="3" fillId="0" borderId="2" xfId="1" applyNumberFormat="1" applyFont="1" applyBorder="1" applyAlignment="1" applyProtection="1">
      <alignment horizontal="right" vertical="center"/>
      <protection hidden="1"/>
    </xf>
    <xf numFmtId="176" fontId="3" fillId="0" borderId="3" xfId="1" applyNumberFormat="1" applyFont="1" applyBorder="1" applyAlignment="1" applyProtection="1">
      <alignment horizontal="right" vertical="center"/>
      <protection hidden="1"/>
    </xf>
    <xf numFmtId="176" fontId="3" fillId="0" borderId="1" xfId="1" applyNumberFormat="1" applyFont="1" applyBorder="1" applyAlignment="1" applyProtection="1">
      <alignment horizontal="right" vertical="center"/>
      <protection hidden="1"/>
    </xf>
  </cellXfs>
  <cellStyles count="2">
    <cellStyle name="桁区切り" xfId="1" builtinId="6"/>
    <cellStyle name="標準" xfId="0" builtinId="0"/>
  </cellStyles>
  <dxfs count="48"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</xdr:row>
      <xdr:rowOff>0</xdr:rowOff>
    </xdr:from>
    <xdr:to>
      <xdr:col>41</xdr:col>
      <xdr:colOff>190500</xdr:colOff>
      <xdr:row>3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13544550" y="152400"/>
          <a:ext cx="14763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J63"/>
  <sheetViews>
    <sheetView tabSelected="1" workbookViewId="0"/>
  </sheetViews>
  <sheetFormatPr defaultRowHeight="12" x14ac:dyDescent="0.15"/>
  <cols>
    <col min="1" max="1" width="2.625" style="8" customWidth="1"/>
    <col min="2" max="3" width="4.125" style="8" customWidth="1"/>
    <col min="4" max="7" width="5.625" style="8" customWidth="1"/>
    <col min="8" max="8" width="2.625" style="8" customWidth="1"/>
    <col min="9" max="10" width="4.125" style="8" customWidth="1"/>
    <col min="11" max="14" width="5.625" style="8" customWidth="1"/>
    <col min="15" max="15" width="2.625" style="8" customWidth="1"/>
    <col min="16" max="17" width="4.125" style="8" customWidth="1"/>
    <col min="18" max="21" width="5.625" style="8" customWidth="1"/>
    <col min="22" max="22" width="2.625" style="8" customWidth="1"/>
    <col min="23" max="24" width="4.125" style="8" customWidth="1"/>
    <col min="25" max="28" width="5.625" style="8" customWidth="1"/>
    <col min="29" max="29" width="2.625" style="8" customWidth="1"/>
    <col min="30" max="31" width="4.125" style="8" customWidth="1"/>
    <col min="32" max="35" width="5.625" style="8" customWidth="1"/>
    <col min="36" max="36" width="2.625" style="8" customWidth="1"/>
    <col min="37" max="38" width="4.125" style="8" customWidth="1"/>
    <col min="39" max="42" width="5.625" style="8" customWidth="1"/>
    <col min="43" max="43" width="2.625" style="8" customWidth="1"/>
    <col min="44" max="45" width="4.125" style="8" customWidth="1"/>
    <col min="46" max="49" width="5.625" style="8" customWidth="1"/>
    <col min="50" max="50" width="2.625" style="8" customWidth="1"/>
    <col min="51" max="52" width="4.125" style="8" customWidth="1"/>
    <col min="53" max="56" width="5.625" style="8" customWidth="1"/>
    <col min="57" max="57" width="2.625" style="8" customWidth="1"/>
    <col min="58" max="59" width="4.125" style="8" customWidth="1"/>
    <col min="60" max="63" width="5.625" style="8" customWidth="1"/>
    <col min="64" max="64" width="2.625" style="8" customWidth="1"/>
    <col min="65" max="66" width="4.125" style="8" customWidth="1"/>
    <col min="67" max="70" width="5.625" style="8" customWidth="1"/>
    <col min="71" max="71" width="2.625" style="8" customWidth="1"/>
    <col min="72" max="73" width="4.125" style="8" customWidth="1"/>
    <col min="74" max="77" width="5.625" style="8" customWidth="1"/>
    <col min="78" max="78" width="2.625" style="8" customWidth="1"/>
    <col min="79" max="80" width="4.125" style="8" customWidth="1"/>
    <col min="81" max="85" width="5.625" style="8" customWidth="1"/>
    <col min="86" max="88" width="5.625" style="8" hidden="1" customWidth="1"/>
    <col min="89" max="16384" width="9" style="8"/>
  </cols>
  <sheetData>
    <row r="2" spans="2:85" ht="21" x14ac:dyDescent="0.15">
      <c r="B2" s="7" t="s">
        <v>124</v>
      </c>
    </row>
    <row r="4" spans="2:85" ht="12.75" customHeight="1" x14ac:dyDescent="0.15">
      <c r="B4" s="8" t="s">
        <v>118</v>
      </c>
      <c r="W4" s="82" t="s">
        <v>121</v>
      </c>
      <c r="X4" s="83"/>
      <c r="Y4" s="84"/>
      <c r="Z4" s="9" t="s">
        <v>60</v>
      </c>
      <c r="AA4" s="10"/>
      <c r="AB4" s="10"/>
      <c r="AC4" s="10"/>
      <c r="AD4" s="10"/>
      <c r="AE4" s="10"/>
      <c r="AF4" s="11"/>
      <c r="AG4" s="11"/>
      <c r="AH4" s="11"/>
      <c r="AI4" s="90">
        <f>SUM(D48,K48,R48,Y48,AF48,AM48,AT48,BA48,BH48,BO48,BV48,CC48)</f>
        <v>0</v>
      </c>
      <c r="AJ4" s="91"/>
      <c r="AK4" s="64" t="str">
        <f>IF(AI4&gt;=105,"OK","")</f>
        <v/>
      </c>
    </row>
    <row r="5" spans="2:85" x14ac:dyDescent="0.15">
      <c r="B5" s="8" t="s">
        <v>119</v>
      </c>
      <c r="W5" s="82"/>
      <c r="X5" s="83"/>
      <c r="Y5" s="84"/>
      <c r="Z5" s="12" t="s">
        <v>50</v>
      </c>
      <c r="AA5" s="13"/>
      <c r="AB5" s="13"/>
      <c r="AC5" s="13"/>
      <c r="AD5" s="13"/>
      <c r="AE5" s="13"/>
      <c r="AF5" s="14"/>
      <c r="AG5" s="14"/>
      <c r="AH5" s="14"/>
      <c r="AI5" s="92">
        <f>+AI4-AI6</f>
        <v>0</v>
      </c>
      <c r="AJ5" s="93"/>
      <c r="AK5" s="64"/>
    </row>
    <row r="6" spans="2:85" x14ac:dyDescent="0.15">
      <c r="B6" s="8" t="s">
        <v>120</v>
      </c>
      <c r="W6" s="82"/>
      <c r="X6" s="83"/>
      <c r="Y6" s="84"/>
      <c r="Z6" s="12" t="s">
        <v>56</v>
      </c>
      <c r="AA6" s="13"/>
      <c r="AB6" s="13"/>
      <c r="AC6" s="13"/>
      <c r="AD6" s="13"/>
      <c r="AE6" s="13"/>
      <c r="AF6" s="14"/>
      <c r="AG6" s="14"/>
      <c r="AH6" s="14"/>
      <c r="AI6" s="94">
        <f>SUM(E48,L48,S48,Z48,AG48,AN48,AU48,BB48,BI48,BP48,BW48,CD48)</f>
        <v>0</v>
      </c>
      <c r="AJ6" s="95"/>
      <c r="AK6" s="64"/>
    </row>
    <row r="7" spans="2:85" x14ac:dyDescent="0.15">
      <c r="B7" s="8" t="s">
        <v>125</v>
      </c>
      <c r="W7" s="82"/>
      <c r="X7" s="83"/>
      <c r="Y7" s="84"/>
      <c r="Z7" s="12" t="s">
        <v>57</v>
      </c>
      <c r="AA7" s="13"/>
      <c r="AB7" s="13"/>
      <c r="AC7" s="13"/>
      <c r="AD7" s="13"/>
      <c r="AE7" s="13"/>
      <c r="AF7" s="14"/>
      <c r="AG7" s="14"/>
      <c r="AH7" s="14"/>
      <c r="AI7" s="96">
        <f>SUM(E49,L49,S49,Z49,AG49,AN49,AU49,BB49,BI49,BP49,BW49,CD49)</f>
        <v>0</v>
      </c>
      <c r="AJ7" s="97"/>
      <c r="AK7" s="64"/>
    </row>
    <row r="8" spans="2:85" x14ac:dyDescent="0.15">
      <c r="W8" s="82" t="s">
        <v>122</v>
      </c>
      <c r="X8" s="83"/>
      <c r="Y8" s="84"/>
      <c r="Z8" s="15" t="s">
        <v>58</v>
      </c>
      <c r="AA8" s="16"/>
      <c r="AB8" s="16"/>
      <c r="AC8" s="17"/>
      <c r="AD8" s="16" t="s">
        <v>61</v>
      </c>
      <c r="AE8" s="16"/>
      <c r="AF8" s="17"/>
      <c r="AG8" s="17"/>
      <c r="AH8" s="17"/>
      <c r="AI8" s="98">
        <f>SUM(F49,M49,T49,AA49,AH49,AO49,AV49,BC49,BJ49,BQ49,BX49,CE49)</f>
        <v>0</v>
      </c>
      <c r="AJ8" s="99"/>
      <c r="AK8" s="64"/>
    </row>
    <row r="9" spans="2:85" x14ac:dyDescent="0.15">
      <c r="C9" s="8" t="s">
        <v>112</v>
      </c>
      <c r="D9" s="8" t="s">
        <v>53</v>
      </c>
      <c r="W9" s="82" t="s">
        <v>123</v>
      </c>
      <c r="X9" s="83"/>
      <c r="Y9" s="84"/>
      <c r="Z9" s="76" t="s">
        <v>62</v>
      </c>
      <c r="AA9" s="77"/>
      <c r="AB9" s="77"/>
      <c r="AC9" s="77"/>
      <c r="AD9" s="15" t="s">
        <v>61</v>
      </c>
      <c r="AE9" s="16"/>
      <c r="AF9" s="17"/>
      <c r="AG9" s="17"/>
      <c r="AH9" s="17"/>
      <c r="AI9" s="100">
        <f>+AI8+AI7</f>
        <v>0</v>
      </c>
      <c r="AJ9" s="99"/>
      <c r="AK9" s="64"/>
      <c r="AL9" s="13"/>
      <c r="AM9" s="13"/>
      <c r="AN9" s="13"/>
    </row>
    <row r="10" spans="2:85" x14ac:dyDescent="0.15">
      <c r="C10" s="8" t="s">
        <v>113</v>
      </c>
      <c r="D10" s="8" t="s">
        <v>55</v>
      </c>
      <c r="W10" s="82"/>
      <c r="X10" s="83"/>
      <c r="Y10" s="84"/>
      <c r="Z10" s="78"/>
      <c r="AA10" s="79"/>
      <c r="AB10" s="79"/>
      <c r="AC10" s="79"/>
      <c r="AD10" s="15" t="s">
        <v>63</v>
      </c>
      <c r="AE10" s="17"/>
      <c r="AF10" s="17"/>
      <c r="AG10" s="17"/>
      <c r="AH10" s="17"/>
      <c r="AI10" s="98" t="str">
        <f>IF(MAX(F50,M50,T50,AA50,AH50,AO50,AV50,BC50,BJ50,BQ50,BX50,CE50)&gt;=100,"－","OK")</f>
        <v>OK</v>
      </c>
      <c r="AJ10" s="99"/>
      <c r="AK10" s="64"/>
      <c r="AL10" s="13"/>
      <c r="AM10" s="13"/>
      <c r="AN10" s="13"/>
    </row>
    <row r="11" spans="2:85" x14ac:dyDescent="0.15">
      <c r="C11" s="8" t="s">
        <v>114</v>
      </c>
      <c r="D11" s="8" t="s">
        <v>111</v>
      </c>
      <c r="W11" s="82"/>
      <c r="X11" s="83"/>
      <c r="Y11" s="84"/>
      <c r="Z11" s="80"/>
      <c r="AA11" s="81"/>
      <c r="AB11" s="81"/>
      <c r="AC11" s="81"/>
      <c r="AD11" s="15" t="s">
        <v>116</v>
      </c>
      <c r="AE11" s="16"/>
      <c r="AF11" s="17"/>
      <c r="AG11" s="17"/>
      <c r="AH11" s="17"/>
      <c r="AI11" s="98" t="str">
        <f>IF(MAX($CJ$17:$CJ$61)&lt;=80,"OK","－")</f>
        <v>OK</v>
      </c>
      <c r="AJ11" s="99"/>
      <c r="AK11" s="64"/>
      <c r="AL11" s="13"/>
      <c r="AM11" s="13"/>
      <c r="AN11" s="13"/>
    </row>
    <row r="12" spans="2:85" ht="13.5" x14ac:dyDescent="0.15">
      <c r="C12" s="8" t="s">
        <v>115</v>
      </c>
      <c r="D12" s="8" t="s">
        <v>109</v>
      </c>
      <c r="W12" s="82" t="s">
        <v>126</v>
      </c>
      <c r="X12" s="83"/>
      <c r="Y12" s="84"/>
      <c r="Z12" s="18" t="s">
        <v>117</v>
      </c>
      <c r="AA12" s="19"/>
      <c r="AB12" s="20"/>
      <c r="AC12" s="19"/>
      <c r="AD12" s="19"/>
      <c r="AE12" s="19"/>
      <c r="AF12" s="20"/>
      <c r="AG12" s="20"/>
      <c r="AH12" s="20"/>
      <c r="AI12" s="74" t="str">
        <f>IF(MAX($G$17:$G$47,$N$17:$N$47,$U$17:$U$47,$AB$17:$AB$47,$AI$17:$AI$47,$AP$17:$AP$47,$AW$17:$AW$47,$BD$17:$BD$47,$BK$17:$BK$47,$BR$17:$BR$47,$BY$17:$BY$47,$CF$17:$CF$47)&lt;=12,"OK","－")</f>
        <v>－</v>
      </c>
      <c r="AJ12" s="75"/>
      <c r="AK12" s="64"/>
      <c r="AL12" s="21"/>
      <c r="AM12" s="21"/>
      <c r="AN12" s="21"/>
    </row>
    <row r="13" spans="2:85" ht="13.5" x14ac:dyDescent="0.15">
      <c r="AK13" s="21"/>
      <c r="AL13" s="21"/>
      <c r="AM13" s="21"/>
      <c r="AN13" s="21"/>
      <c r="AP13" s="21"/>
      <c r="AQ13" s="21"/>
      <c r="AR13" s="21"/>
      <c r="AS13" s="21"/>
    </row>
    <row r="14" spans="2:85" x14ac:dyDescent="0.15">
      <c r="B14" s="8" t="s">
        <v>51</v>
      </c>
    </row>
    <row r="15" spans="2:85" x14ac:dyDescent="0.15">
      <c r="B15" s="9" t="s">
        <v>45</v>
      </c>
      <c r="C15" s="22"/>
      <c r="D15" s="87" t="s">
        <v>127</v>
      </c>
      <c r="E15" s="88"/>
      <c r="F15" s="88"/>
      <c r="G15" s="89"/>
      <c r="H15" s="23"/>
      <c r="I15" s="9" t="s">
        <v>45</v>
      </c>
      <c r="J15" s="22"/>
      <c r="K15" s="87" t="s">
        <v>128</v>
      </c>
      <c r="L15" s="88"/>
      <c r="M15" s="88"/>
      <c r="N15" s="89"/>
      <c r="O15" s="23"/>
      <c r="P15" s="9" t="s">
        <v>45</v>
      </c>
      <c r="Q15" s="22"/>
      <c r="R15" s="87" t="s">
        <v>129</v>
      </c>
      <c r="S15" s="88"/>
      <c r="T15" s="88"/>
      <c r="U15" s="89"/>
      <c r="V15" s="23"/>
      <c r="W15" s="9" t="s">
        <v>45</v>
      </c>
      <c r="X15" s="22"/>
      <c r="Y15" s="87" t="s">
        <v>130</v>
      </c>
      <c r="Z15" s="88"/>
      <c r="AA15" s="88"/>
      <c r="AB15" s="89"/>
      <c r="AC15" s="23"/>
      <c r="AD15" s="9" t="s">
        <v>44</v>
      </c>
      <c r="AE15" s="22"/>
      <c r="AF15" s="87" t="s">
        <v>131</v>
      </c>
      <c r="AG15" s="88"/>
      <c r="AH15" s="88"/>
      <c r="AI15" s="89"/>
      <c r="AJ15" s="23"/>
      <c r="AK15" s="55" t="s">
        <v>44</v>
      </c>
      <c r="AL15" s="22"/>
      <c r="AM15" s="87" t="s">
        <v>132</v>
      </c>
      <c r="AN15" s="88"/>
      <c r="AO15" s="88"/>
      <c r="AP15" s="89"/>
      <c r="AQ15" s="23"/>
      <c r="AR15" s="55" t="s">
        <v>44</v>
      </c>
      <c r="AS15" s="22"/>
      <c r="AT15" s="87" t="s">
        <v>133</v>
      </c>
      <c r="AU15" s="88"/>
      <c r="AV15" s="88"/>
      <c r="AW15" s="89"/>
      <c r="AX15" s="23"/>
      <c r="AY15" s="55" t="s">
        <v>44</v>
      </c>
      <c r="AZ15" s="22"/>
      <c r="BA15" s="87" t="s">
        <v>134</v>
      </c>
      <c r="BB15" s="88"/>
      <c r="BC15" s="88"/>
      <c r="BD15" s="89"/>
      <c r="BE15" s="23"/>
      <c r="BF15" s="55" t="s">
        <v>44</v>
      </c>
      <c r="BG15" s="22"/>
      <c r="BH15" s="87" t="s">
        <v>135</v>
      </c>
      <c r="BI15" s="88"/>
      <c r="BJ15" s="88"/>
      <c r="BK15" s="89"/>
      <c r="BL15" s="23"/>
      <c r="BM15" s="9" t="s">
        <v>44</v>
      </c>
      <c r="BN15" s="22"/>
      <c r="BO15" s="87" t="s">
        <v>136</v>
      </c>
      <c r="BP15" s="88"/>
      <c r="BQ15" s="88"/>
      <c r="BR15" s="89"/>
      <c r="BS15" s="23"/>
      <c r="BT15" s="9" t="s">
        <v>44</v>
      </c>
      <c r="BU15" s="22"/>
      <c r="BV15" s="87" t="s">
        <v>137</v>
      </c>
      <c r="BW15" s="88"/>
      <c r="BX15" s="88"/>
      <c r="BY15" s="89"/>
      <c r="BZ15" s="23"/>
      <c r="CA15" s="9" t="s">
        <v>44</v>
      </c>
      <c r="CB15" s="22"/>
      <c r="CC15" s="87" t="s">
        <v>138</v>
      </c>
      <c r="CD15" s="88"/>
      <c r="CE15" s="88"/>
      <c r="CF15" s="89"/>
    </row>
    <row r="16" spans="2:85" ht="27" customHeight="1" x14ac:dyDescent="0.15">
      <c r="B16" s="18"/>
      <c r="C16" s="24"/>
      <c r="D16" s="25" t="s">
        <v>52</v>
      </c>
      <c r="E16" s="26" t="s">
        <v>54</v>
      </c>
      <c r="F16" s="26" t="s">
        <v>59</v>
      </c>
      <c r="G16" s="26" t="s">
        <v>110</v>
      </c>
      <c r="H16" s="27"/>
      <c r="I16" s="18"/>
      <c r="J16" s="24"/>
      <c r="K16" s="25" t="s">
        <v>52</v>
      </c>
      <c r="L16" s="26" t="s">
        <v>54</v>
      </c>
      <c r="M16" s="26" t="s">
        <v>59</v>
      </c>
      <c r="N16" s="26" t="s">
        <v>110</v>
      </c>
      <c r="O16" s="27"/>
      <c r="P16" s="18"/>
      <c r="Q16" s="24"/>
      <c r="R16" s="25" t="s">
        <v>52</v>
      </c>
      <c r="S16" s="26" t="s">
        <v>54</v>
      </c>
      <c r="T16" s="26" t="s">
        <v>59</v>
      </c>
      <c r="U16" s="26" t="s">
        <v>110</v>
      </c>
      <c r="V16" s="27"/>
      <c r="W16" s="18"/>
      <c r="X16" s="24"/>
      <c r="Y16" s="25" t="s">
        <v>52</v>
      </c>
      <c r="Z16" s="26" t="s">
        <v>54</v>
      </c>
      <c r="AA16" s="26" t="s">
        <v>59</v>
      </c>
      <c r="AB16" s="26" t="s">
        <v>110</v>
      </c>
      <c r="AC16" s="27"/>
      <c r="AD16" s="18"/>
      <c r="AE16" s="24"/>
      <c r="AF16" s="25" t="s">
        <v>52</v>
      </c>
      <c r="AG16" s="26" t="s">
        <v>54</v>
      </c>
      <c r="AH16" s="26" t="s">
        <v>59</v>
      </c>
      <c r="AI16" s="26" t="s">
        <v>110</v>
      </c>
      <c r="AJ16" s="27"/>
      <c r="AK16" s="18"/>
      <c r="AL16" s="24"/>
      <c r="AM16" s="25" t="s">
        <v>52</v>
      </c>
      <c r="AN16" s="26" t="s">
        <v>54</v>
      </c>
      <c r="AO16" s="26" t="s">
        <v>59</v>
      </c>
      <c r="AP16" s="26" t="s">
        <v>110</v>
      </c>
      <c r="AQ16" s="27"/>
      <c r="AR16" s="18"/>
      <c r="AS16" s="24"/>
      <c r="AT16" s="25" t="s">
        <v>52</v>
      </c>
      <c r="AU16" s="26" t="s">
        <v>54</v>
      </c>
      <c r="AV16" s="26" t="s">
        <v>59</v>
      </c>
      <c r="AW16" s="26" t="s">
        <v>110</v>
      </c>
      <c r="AX16" s="27"/>
      <c r="AY16" s="18"/>
      <c r="AZ16" s="24"/>
      <c r="BA16" s="25" t="s">
        <v>52</v>
      </c>
      <c r="BB16" s="26" t="s">
        <v>54</v>
      </c>
      <c r="BC16" s="26" t="s">
        <v>59</v>
      </c>
      <c r="BD16" s="26" t="s">
        <v>110</v>
      </c>
      <c r="BE16" s="27"/>
      <c r="BF16" s="18"/>
      <c r="BG16" s="24"/>
      <c r="BH16" s="25" t="s">
        <v>52</v>
      </c>
      <c r="BI16" s="26" t="s">
        <v>54</v>
      </c>
      <c r="BJ16" s="26" t="s">
        <v>59</v>
      </c>
      <c r="BK16" s="26" t="s">
        <v>110</v>
      </c>
      <c r="BL16" s="27"/>
      <c r="BM16" s="18"/>
      <c r="BN16" s="24"/>
      <c r="BO16" s="25" t="s">
        <v>52</v>
      </c>
      <c r="BP16" s="26" t="s">
        <v>54</v>
      </c>
      <c r="BQ16" s="26" t="s">
        <v>59</v>
      </c>
      <c r="BR16" s="26" t="s">
        <v>110</v>
      </c>
      <c r="BS16" s="27"/>
      <c r="BT16" s="18"/>
      <c r="BU16" s="24"/>
      <c r="BV16" s="25" t="s">
        <v>52</v>
      </c>
      <c r="BW16" s="26" t="s">
        <v>54</v>
      </c>
      <c r="BX16" s="26" t="s">
        <v>59</v>
      </c>
      <c r="BY16" s="26" t="s">
        <v>110</v>
      </c>
      <c r="BZ16" s="27"/>
      <c r="CA16" s="18"/>
      <c r="CB16" s="24"/>
      <c r="CC16" s="25" t="s">
        <v>52</v>
      </c>
      <c r="CD16" s="26" t="s">
        <v>54</v>
      </c>
      <c r="CE16" s="26" t="s">
        <v>59</v>
      </c>
      <c r="CF16" s="26" t="s">
        <v>110</v>
      </c>
      <c r="CG16" s="28"/>
    </row>
    <row r="17" spans="2:88" x14ac:dyDescent="0.15">
      <c r="B17" s="31" t="s">
        <v>0</v>
      </c>
      <c r="C17" s="32" t="s">
        <v>41</v>
      </c>
      <c r="D17" s="1"/>
      <c r="E17" s="2"/>
      <c r="F17" s="2"/>
      <c r="G17" s="71">
        <f>IF(OR(D17="代休",AND(D17="○",E17="")),0,1)</f>
        <v>1</v>
      </c>
      <c r="H17" s="27"/>
      <c r="I17" s="31" t="s">
        <v>0</v>
      </c>
      <c r="J17" s="32" t="s">
        <v>35</v>
      </c>
      <c r="K17" s="1"/>
      <c r="L17" s="2"/>
      <c r="M17" s="2"/>
      <c r="N17" s="71">
        <f>IF(OR(K17="代休",AND(K17="○",L17="")),0,+G46+1)</f>
        <v>31</v>
      </c>
      <c r="O17" s="27"/>
      <c r="P17" s="29" t="s">
        <v>0</v>
      </c>
      <c r="Q17" s="33" t="s">
        <v>39</v>
      </c>
      <c r="R17" s="1"/>
      <c r="S17" s="2"/>
      <c r="T17" s="2"/>
      <c r="U17" s="71">
        <f>IF(OR(R17="代休",AND(R17="○",S17="")),0,+N47+1)</f>
        <v>62</v>
      </c>
      <c r="V17" s="27"/>
      <c r="W17" s="31" t="s">
        <v>0</v>
      </c>
      <c r="X17" s="32" t="s">
        <v>41</v>
      </c>
      <c r="Y17" s="1"/>
      <c r="Z17" s="2"/>
      <c r="AA17" s="2"/>
      <c r="AB17" s="71">
        <f>IF(OR(Y17="代休",AND(Y17="○",Z17="")),0,+U46+1)</f>
        <v>92</v>
      </c>
      <c r="AC17" s="27"/>
      <c r="AD17" s="30" t="s">
        <v>0</v>
      </c>
      <c r="AE17" s="34" t="s">
        <v>37</v>
      </c>
      <c r="AF17" s="1"/>
      <c r="AG17" s="2"/>
      <c r="AH17" s="2"/>
      <c r="AI17" s="71">
        <f>IF(OR(AF17="代休",AND(AF17="○",AG17="")),0,+AB47+1)</f>
        <v>123</v>
      </c>
      <c r="AJ17" s="27"/>
      <c r="AK17" s="31" t="s">
        <v>0</v>
      </c>
      <c r="AL17" s="32" t="s">
        <v>40</v>
      </c>
      <c r="AM17" s="1"/>
      <c r="AN17" s="2"/>
      <c r="AO17" s="2"/>
      <c r="AP17" s="71">
        <f>IF(OR(AM17="代休",AND(AM17="○",AN17="")),0,+AI47+1)</f>
        <v>154</v>
      </c>
      <c r="AQ17" s="27"/>
      <c r="AR17" s="31" t="s">
        <v>0</v>
      </c>
      <c r="AS17" s="32" t="s">
        <v>41</v>
      </c>
      <c r="AT17" s="1"/>
      <c r="AU17" s="2"/>
      <c r="AV17" s="2"/>
      <c r="AW17" s="71">
        <f>IF(OR(AT17="代休",AND(AT17="○",AU17="")),0,+AP45+1)</f>
        <v>183</v>
      </c>
      <c r="AX17" s="27"/>
      <c r="AY17" s="31" t="s">
        <v>0</v>
      </c>
      <c r="AZ17" s="32" t="s">
        <v>37</v>
      </c>
      <c r="BA17" s="1"/>
      <c r="BB17" s="2"/>
      <c r="BC17" s="2"/>
      <c r="BD17" s="71">
        <f>IF(OR(BA17="代休",AND(BA17="○",BB17="")),0,+AW47+1)</f>
        <v>214</v>
      </c>
      <c r="BE17" s="27"/>
      <c r="BF17" s="31" t="s">
        <v>0</v>
      </c>
      <c r="BG17" s="32" t="s">
        <v>39</v>
      </c>
      <c r="BH17" s="1"/>
      <c r="BI17" s="2"/>
      <c r="BJ17" s="2"/>
      <c r="BK17" s="71">
        <f>IF(OR(BH17="代休",AND(BH17="○",BI17="")),0,+BD46+1)</f>
        <v>244</v>
      </c>
      <c r="BL17" s="27"/>
      <c r="BM17" s="31" t="s">
        <v>0</v>
      </c>
      <c r="BN17" s="32" t="s">
        <v>34</v>
      </c>
      <c r="BO17" s="1"/>
      <c r="BP17" s="2"/>
      <c r="BQ17" s="2"/>
      <c r="BR17" s="71">
        <f>IF(OR(BO17="代休",AND(BO17="○",BP17="")),0,+BK47+1)</f>
        <v>275</v>
      </c>
      <c r="BS17" s="27"/>
      <c r="BT17" s="31" t="s">
        <v>0</v>
      </c>
      <c r="BU17" s="32" t="s">
        <v>37</v>
      </c>
      <c r="BV17" s="3"/>
      <c r="BW17" s="2"/>
      <c r="BX17" s="2"/>
      <c r="BY17" s="71">
        <f>IF(OR(BV17="代休",AND(BV17="○",BW17="")),0,+BR46+1)</f>
        <v>305</v>
      </c>
      <c r="BZ17" s="27"/>
      <c r="CA17" s="31" t="s">
        <v>0</v>
      </c>
      <c r="CB17" s="32" t="s">
        <v>140</v>
      </c>
      <c r="CC17" s="3"/>
      <c r="CD17" s="2"/>
      <c r="CE17" s="2"/>
      <c r="CF17" s="71">
        <f>IF(OR(CC17="代休",AND(CC17="○",CD17="")),0,+BY47+1)</f>
        <v>336</v>
      </c>
      <c r="CH17" s="64">
        <v>2</v>
      </c>
      <c r="CI17" s="67" t="s">
        <v>64</v>
      </c>
      <c r="CJ17" s="68">
        <f>AVERAGE(F50,M50)</f>
        <v>0</v>
      </c>
    </row>
    <row r="18" spans="2:88" x14ac:dyDescent="0.15">
      <c r="B18" s="38" t="s">
        <v>1</v>
      </c>
      <c r="C18" s="32" t="s">
        <v>34</v>
      </c>
      <c r="D18" s="3"/>
      <c r="E18" s="4"/>
      <c r="F18" s="4"/>
      <c r="G18" s="72">
        <f t="shared" ref="G18:G46" si="0">IF(OR(D18="代休",AND(D18="○",E18="")),0,+G17+1)</f>
        <v>2</v>
      </c>
      <c r="H18" s="27"/>
      <c r="I18" s="38" t="s">
        <v>1</v>
      </c>
      <c r="J18" s="32" t="s">
        <v>37</v>
      </c>
      <c r="K18" s="3"/>
      <c r="L18" s="4"/>
      <c r="M18" s="4"/>
      <c r="N18" s="72">
        <f t="shared" ref="N18:N47" si="1">IF(OR(K18="代休",AND(K18="○",L18="")),0,+N17+1)</f>
        <v>32</v>
      </c>
      <c r="O18" s="27"/>
      <c r="P18" s="36" t="s">
        <v>1</v>
      </c>
      <c r="Q18" s="33" t="s">
        <v>40</v>
      </c>
      <c r="R18" s="3"/>
      <c r="S18" s="4"/>
      <c r="T18" s="4"/>
      <c r="U18" s="72">
        <f t="shared" ref="U18:U46" si="2">IF(OR(R18="代休",AND(R18="○",S18="")),0,+U17+1)</f>
        <v>63</v>
      </c>
      <c r="V18" s="27"/>
      <c r="W18" s="38" t="s">
        <v>1</v>
      </c>
      <c r="X18" s="32" t="s">
        <v>34</v>
      </c>
      <c r="Y18" s="3"/>
      <c r="Z18" s="4"/>
      <c r="AA18" s="4"/>
      <c r="AB18" s="72">
        <f t="shared" ref="AB18:AB47" si="3">IF(OR(Y18="代休",AND(Y18="○",Z18="")),0,+AB17+1)</f>
        <v>93</v>
      </c>
      <c r="AC18" s="27"/>
      <c r="AD18" s="38" t="s">
        <v>1</v>
      </c>
      <c r="AE18" s="32" t="s">
        <v>38</v>
      </c>
      <c r="AF18" s="3"/>
      <c r="AG18" s="4"/>
      <c r="AH18" s="4"/>
      <c r="AI18" s="72">
        <f t="shared" ref="AI18:AI47" si="4">IF(OR(AF18="代休",AND(AF18="○",AG18="")),0,+AI17+1)</f>
        <v>124</v>
      </c>
      <c r="AJ18" s="27"/>
      <c r="AK18" s="38" t="s">
        <v>1</v>
      </c>
      <c r="AL18" s="32" t="s">
        <v>41</v>
      </c>
      <c r="AM18" s="3"/>
      <c r="AN18" s="4"/>
      <c r="AO18" s="4"/>
      <c r="AP18" s="72">
        <f t="shared" ref="AP18:AP45" si="5">IF(OR(AM18="代休",AND(AM18="○",AN18="")),0,+AP17+1)</f>
        <v>155</v>
      </c>
      <c r="AQ18" s="27"/>
      <c r="AR18" s="38" t="s">
        <v>1</v>
      </c>
      <c r="AS18" s="32" t="s">
        <v>34</v>
      </c>
      <c r="AT18" s="3"/>
      <c r="AU18" s="4"/>
      <c r="AV18" s="4"/>
      <c r="AW18" s="72">
        <f t="shared" ref="AW18:AW47" si="6">IF(OR(AT18="代休",AND(AT18="○",AU18="")),0,+AW17+1)</f>
        <v>184</v>
      </c>
      <c r="AX18" s="27"/>
      <c r="AY18" s="38" t="s">
        <v>1</v>
      </c>
      <c r="AZ18" s="32" t="s">
        <v>38</v>
      </c>
      <c r="BA18" s="3"/>
      <c r="BB18" s="4"/>
      <c r="BC18" s="4"/>
      <c r="BD18" s="72">
        <f t="shared" ref="BD18:BD46" si="7">IF(OR(BA18="代休",AND(BA18="○",BB18="")),0,+BD17+1)</f>
        <v>215</v>
      </c>
      <c r="BE18" s="27"/>
      <c r="BF18" s="38" t="s">
        <v>1</v>
      </c>
      <c r="BG18" s="32" t="s">
        <v>40</v>
      </c>
      <c r="BH18" s="3"/>
      <c r="BI18" s="4"/>
      <c r="BJ18" s="4"/>
      <c r="BK18" s="72">
        <f t="shared" ref="BK18:BK47" si="8">IF(OR(BH18="代休",AND(BH18="○",BI18="")),0,+BK17+1)</f>
        <v>245</v>
      </c>
      <c r="BL18" s="27"/>
      <c r="BM18" s="38" t="s">
        <v>1</v>
      </c>
      <c r="BN18" s="32" t="s">
        <v>35</v>
      </c>
      <c r="BO18" s="3"/>
      <c r="BP18" s="4"/>
      <c r="BQ18" s="4"/>
      <c r="BR18" s="72">
        <f t="shared" ref="BR18:BR46" si="9">IF(OR(BO18="代休",AND(BO18="○",BP18="")),0,+BR17+1)</f>
        <v>276</v>
      </c>
      <c r="BS18" s="27"/>
      <c r="BT18" s="38" t="s">
        <v>1</v>
      </c>
      <c r="BU18" s="32" t="s">
        <v>38</v>
      </c>
      <c r="BV18" s="3"/>
      <c r="BW18" s="4"/>
      <c r="BX18" s="4"/>
      <c r="BY18" s="72">
        <f t="shared" ref="BY18:BY47" si="10">IF(OR(BV18="代休",AND(BV18="○",BW18="")),0,+BY17+1)</f>
        <v>306</v>
      </c>
      <c r="BZ18" s="27"/>
      <c r="CA18" s="38" t="s">
        <v>1</v>
      </c>
      <c r="CB18" s="32" t="s">
        <v>41</v>
      </c>
      <c r="CC18" s="3"/>
      <c r="CD18" s="4"/>
      <c r="CE18" s="4"/>
      <c r="CF18" s="72">
        <f t="shared" ref="CF18:CF47" si="11">IF(OR(CC18="代休",AND(CC18="○",CD18="")),0,+CF17+1)</f>
        <v>337</v>
      </c>
      <c r="CH18" s="64"/>
      <c r="CI18" s="69" t="s">
        <v>65</v>
      </c>
      <c r="CJ18" s="70">
        <f>AVERAGE(M50,T50)</f>
        <v>0</v>
      </c>
    </row>
    <row r="19" spans="2:88" x14ac:dyDescent="0.15">
      <c r="B19" s="38" t="s">
        <v>2</v>
      </c>
      <c r="C19" s="32" t="s">
        <v>35</v>
      </c>
      <c r="D19" s="3"/>
      <c r="E19" s="4"/>
      <c r="F19" s="4"/>
      <c r="G19" s="72">
        <f t="shared" si="0"/>
        <v>3</v>
      </c>
      <c r="H19" s="27"/>
      <c r="I19" s="38" t="s">
        <v>2</v>
      </c>
      <c r="J19" s="32" t="s">
        <v>38</v>
      </c>
      <c r="K19" s="3"/>
      <c r="L19" s="4"/>
      <c r="M19" s="4"/>
      <c r="N19" s="72">
        <f t="shared" si="1"/>
        <v>33</v>
      </c>
      <c r="O19" s="27"/>
      <c r="P19" s="37" t="s">
        <v>2</v>
      </c>
      <c r="Q19" s="34" t="s">
        <v>41</v>
      </c>
      <c r="R19" s="3"/>
      <c r="S19" s="4"/>
      <c r="T19" s="4"/>
      <c r="U19" s="72">
        <f t="shared" si="2"/>
        <v>64</v>
      </c>
      <c r="V19" s="27"/>
      <c r="W19" s="38" t="s">
        <v>2</v>
      </c>
      <c r="X19" s="32" t="s">
        <v>35</v>
      </c>
      <c r="Y19" s="3"/>
      <c r="Z19" s="4"/>
      <c r="AA19" s="4"/>
      <c r="AB19" s="72">
        <f t="shared" si="3"/>
        <v>94</v>
      </c>
      <c r="AC19" s="27"/>
      <c r="AD19" s="38" t="s">
        <v>2</v>
      </c>
      <c r="AE19" s="32" t="s">
        <v>39</v>
      </c>
      <c r="AF19" s="3"/>
      <c r="AG19" s="4"/>
      <c r="AH19" s="4"/>
      <c r="AI19" s="72">
        <f t="shared" si="4"/>
        <v>125</v>
      </c>
      <c r="AJ19" s="27"/>
      <c r="AK19" s="38" t="s">
        <v>2</v>
      </c>
      <c r="AL19" s="32" t="s">
        <v>34</v>
      </c>
      <c r="AM19" s="3"/>
      <c r="AN19" s="4"/>
      <c r="AO19" s="4"/>
      <c r="AP19" s="72">
        <f t="shared" si="5"/>
        <v>156</v>
      </c>
      <c r="AQ19" s="27"/>
      <c r="AR19" s="38" t="s">
        <v>2</v>
      </c>
      <c r="AS19" s="32" t="s">
        <v>35</v>
      </c>
      <c r="AT19" s="3"/>
      <c r="AU19" s="4"/>
      <c r="AV19" s="4"/>
      <c r="AW19" s="72">
        <f t="shared" si="6"/>
        <v>185</v>
      </c>
      <c r="AX19" s="27"/>
      <c r="AY19" s="38" t="s">
        <v>2</v>
      </c>
      <c r="AZ19" s="32" t="s">
        <v>39</v>
      </c>
      <c r="BA19" s="3"/>
      <c r="BB19" s="4"/>
      <c r="BC19" s="4"/>
      <c r="BD19" s="72">
        <f t="shared" si="7"/>
        <v>216</v>
      </c>
      <c r="BE19" s="27"/>
      <c r="BF19" s="37" t="s">
        <v>2</v>
      </c>
      <c r="BG19" s="34" t="s">
        <v>41</v>
      </c>
      <c r="BH19" s="3"/>
      <c r="BI19" s="4"/>
      <c r="BJ19" s="4"/>
      <c r="BK19" s="72">
        <f t="shared" si="8"/>
        <v>246</v>
      </c>
      <c r="BL19" s="27"/>
      <c r="BM19" s="38" t="s">
        <v>2</v>
      </c>
      <c r="BN19" s="32" t="s">
        <v>37</v>
      </c>
      <c r="BO19" s="3"/>
      <c r="BP19" s="4"/>
      <c r="BQ19" s="4"/>
      <c r="BR19" s="72">
        <f t="shared" si="9"/>
        <v>277</v>
      </c>
      <c r="BS19" s="27"/>
      <c r="BT19" s="38" t="s">
        <v>2</v>
      </c>
      <c r="BU19" s="32" t="s">
        <v>39</v>
      </c>
      <c r="BV19" s="3"/>
      <c r="BW19" s="4"/>
      <c r="BX19" s="4"/>
      <c r="BY19" s="72">
        <f t="shared" si="10"/>
        <v>307</v>
      </c>
      <c r="BZ19" s="27"/>
      <c r="CA19" s="38" t="s">
        <v>2</v>
      </c>
      <c r="CB19" s="32" t="s">
        <v>34</v>
      </c>
      <c r="CC19" s="3"/>
      <c r="CD19" s="4"/>
      <c r="CE19" s="4"/>
      <c r="CF19" s="72">
        <f t="shared" si="11"/>
        <v>338</v>
      </c>
      <c r="CH19" s="64"/>
      <c r="CI19" s="69" t="s">
        <v>66</v>
      </c>
      <c r="CJ19" s="70">
        <f>AVERAGE(T50,AA50)</f>
        <v>0</v>
      </c>
    </row>
    <row r="20" spans="2:88" x14ac:dyDescent="0.15">
      <c r="B20" s="38" t="s">
        <v>3</v>
      </c>
      <c r="C20" s="32" t="s">
        <v>37</v>
      </c>
      <c r="D20" s="3"/>
      <c r="E20" s="4"/>
      <c r="F20" s="4"/>
      <c r="G20" s="72">
        <f t="shared" si="0"/>
        <v>4</v>
      </c>
      <c r="H20" s="27"/>
      <c r="I20" s="38" t="s">
        <v>3</v>
      </c>
      <c r="J20" s="32" t="s">
        <v>39</v>
      </c>
      <c r="K20" s="3"/>
      <c r="L20" s="4"/>
      <c r="M20" s="4"/>
      <c r="N20" s="72">
        <f t="shared" si="1"/>
        <v>34</v>
      </c>
      <c r="O20" s="27"/>
      <c r="P20" s="37" t="s">
        <v>3</v>
      </c>
      <c r="Q20" s="34" t="s">
        <v>34</v>
      </c>
      <c r="R20" s="3"/>
      <c r="S20" s="4"/>
      <c r="T20" s="4"/>
      <c r="U20" s="72">
        <f t="shared" si="2"/>
        <v>65</v>
      </c>
      <c r="V20" s="27"/>
      <c r="W20" s="38" t="s">
        <v>3</v>
      </c>
      <c r="X20" s="32" t="s">
        <v>37</v>
      </c>
      <c r="Y20" s="3"/>
      <c r="Z20" s="4"/>
      <c r="AA20" s="4"/>
      <c r="AB20" s="72">
        <f t="shared" si="3"/>
        <v>95</v>
      </c>
      <c r="AC20" s="27"/>
      <c r="AD20" s="38" t="s">
        <v>3</v>
      </c>
      <c r="AE20" s="32" t="s">
        <v>40</v>
      </c>
      <c r="AF20" s="3"/>
      <c r="AG20" s="4"/>
      <c r="AH20" s="4"/>
      <c r="AI20" s="72">
        <f t="shared" si="4"/>
        <v>126</v>
      </c>
      <c r="AJ20" s="27"/>
      <c r="AK20" s="38" t="s">
        <v>3</v>
      </c>
      <c r="AL20" s="32" t="s">
        <v>35</v>
      </c>
      <c r="AM20" s="3"/>
      <c r="AN20" s="4"/>
      <c r="AO20" s="4"/>
      <c r="AP20" s="72">
        <f t="shared" si="5"/>
        <v>157</v>
      </c>
      <c r="AQ20" s="27"/>
      <c r="AR20" s="38" t="s">
        <v>3</v>
      </c>
      <c r="AS20" s="32" t="s">
        <v>37</v>
      </c>
      <c r="AT20" s="3"/>
      <c r="AU20" s="4"/>
      <c r="AV20" s="4"/>
      <c r="AW20" s="72">
        <f t="shared" si="6"/>
        <v>186</v>
      </c>
      <c r="AX20" s="27"/>
      <c r="AY20" s="38" t="s">
        <v>3</v>
      </c>
      <c r="AZ20" s="32" t="s">
        <v>40</v>
      </c>
      <c r="BA20" s="3"/>
      <c r="BB20" s="4"/>
      <c r="BC20" s="4"/>
      <c r="BD20" s="72">
        <f t="shared" si="7"/>
        <v>217</v>
      </c>
      <c r="BE20" s="27"/>
      <c r="BF20" s="37" t="s">
        <v>3</v>
      </c>
      <c r="BG20" s="34" t="s">
        <v>34</v>
      </c>
      <c r="BH20" s="3"/>
      <c r="BI20" s="4"/>
      <c r="BJ20" s="4"/>
      <c r="BK20" s="72">
        <f t="shared" si="8"/>
        <v>247</v>
      </c>
      <c r="BL20" s="27"/>
      <c r="BM20" s="38" t="s">
        <v>3</v>
      </c>
      <c r="BN20" s="32" t="s">
        <v>38</v>
      </c>
      <c r="BO20" s="3"/>
      <c r="BP20" s="4"/>
      <c r="BQ20" s="4"/>
      <c r="BR20" s="72">
        <f t="shared" si="9"/>
        <v>278</v>
      </c>
      <c r="BS20" s="27"/>
      <c r="BT20" s="38" t="s">
        <v>3</v>
      </c>
      <c r="BU20" s="32" t="s">
        <v>40</v>
      </c>
      <c r="BV20" s="3"/>
      <c r="BW20" s="4"/>
      <c r="BX20" s="4"/>
      <c r="BY20" s="72">
        <f t="shared" si="10"/>
        <v>308</v>
      </c>
      <c r="BZ20" s="27"/>
      <c r="CA20" s="38" t="s">
        <v>3</v>
      </c>
      <c r="CB20" s="32" t="s">
        <v>35</v>
      </c>
      <c r="CC20" s="3"/>
      <c r="CD20" s="4"/>
      <c r="CE20" s="4"/>
      <c r="CF20" s="72">
        <f t="shared" si="11"/>
        <v>339</v>
      </c>
      <c r="CH20" s="64"/>
      <c r="CI20" s="69" t="s">
        <v>67</v>
      </c>
      <c r="CJ20" s="70">
        <f>AVERAGE(AA50,AH50)</f>
        <v>0</v>
      </c>
    </row>
    <row r="21" spans="2:88" x14ac:dyDescent="0.15">
      <c r="B21" s="38" t="s">
        <v>4</v>
      </c>
      <c r="C21" s="32" t="s">
        <v>38</v>
      </c>
      <c r="D21" s="3"/>
      <c r="E21" s="4"/>
      <c r="F21" s="4"/>
      <c r="G21" s="72">
        <f t="shared" si="0"/>
        <v>5</v>
      </c>
      <c r="H21" s="27"/>
      <c r="I21" s="38" t="s">
        <v>4</v>
      </c>
      <c r="J21" s="32" t="s">
        <v>40</v>
      </c>
      <c r="K21" s="3"/>
      <c r="L21" s="4"/>
      <c r="M21" s="4"/>
      <c r="N21" s="72">
        <f t="shared" si="1"/>
        <v>35</v>
      </c>
      <c r="O21" s="27"/>
      <c r="P21" s="36" t="s">
        <v>4</v>
      </c>
      <c r="Q21" s="33" t="s">
        <v>35</v>
      </c>
      <c r="R21" s="3"/>
      <c r="S21" s="4"/>
      <c r="T21" s="4"/>
      <c r="U21" s="72">
        <f t="shared" si="2"/>
        <v>66</v>
      </c>
      <c r="V21" s="27"/>
      <c r="W21" s="38" t="s">
        <v>4</v>
      </c>
      <c r="X21" s="32" t="s">
        <v>38</v>
      </c>
      <c r="Y21" s="3"/>
      <c r="Z21" s="4"/>
      <c r="AA21" s="4"/>
      <c r="AB21" s="72">
        <f t="shared" si="3"/>
        <v>96</v>
      </c>
      <c r="AC21" s="27"/>
      <c r="AD21" s="38" t="s">
        <v>4</v>
      </c>
      <c r="AE21" s="32" t="s">
        <v>41</v>
      </c>
      <c r="AF21" s="3"/>
      <c r="AG21" s="4"/>
      <c r="AH21" s="4"/>
      <c r="AI21" s="72">
        <f t="shared" si="4"/>
        <v>127</v>
      </c>
      <c r="AJ21" s="27"/>
      <c r="AK21" s="38" t="s">
        <v>4</v>
      </c>
      <c r="AL21" s="32" t="s">
        <v>37</v>
      </c>
      <c r="AM21" s="3"/>
      <c r="AN21" s="4"/>
      <c r="AO21" s="4"/>
      <c r="AP21" s="72">
        <f t="shared" si="5"/>
        <v>158</v>
      </c>
      <c r="AQ21" s="27"/>
      <c r="AR21" s="38" t="s">
        <v>4</v>
      </c>
      <c r="AS21" s="32" t="s">
        <v>38</v>
      </c>
      <c r="AT21" s="3"/>
      <c r="AU21" s="4"/>
      <c r="AV21" s="4"/>
      <c r="AW21" s="72">
        <f t="shared" si="6"/>
        <v>187</v>
      </c>
      <c r="AX21" s="27"/>
      <c r="AY21" s="38" t="s">
        <v>4</v>
      </c>
      <c r="AZ21" s="32" t="s">
        <v>41</v>
      </c>
      <c r="BA21" s="3"/>
      <c r="BB21" s="4"/>
      <c r="BC21" s="4"/>
      <c r="BD21" s="72">
        <f t="shared" si="7"/>
        <v>218</v>
      </c>
      <c r="BE21" s="27"/>
      <c r="BF21" s="37" t="s">
        <v>4</v>
      </c>
      <c r="BG21" s="34" t="s">
        <v>35</v>
      </c>
      <c r="BH21" s="3"/>
      <c r="BI21" s="4"/>
      <c r="BJ21" s="4"/>
      <c r="BK21" s="72">
        <f t="shared" si="8"/>
        <v>248</v>
      </c>
      <c r="BL21" s="27"/>
      <c r="BM21" s="38" t="s">
        <v>4</v>
      </c>
      <c r="BN21" s="32" t="s">
        <v>39</v>
      </c>
      <c r="BO21" s="3"/>
      <c r="BP21" s="4"/>
      <c r="BQ21" s="4"/>
      <c r="BR21" s="72">
        <f t="shared" si="9"/>
        <v>279</v>
      </c>
      <c r="BS21" s="27"/>
      <c r="BT21" s="38" t="s">
        <v>4</v>
      </c>
      <c r="BU21" s="32" t="s">
        <v>41</v>
      </c>
      <c r="BV21" s="3"/>
      <c r="BW21" s="4"/>
      <c r="BX21" s="4"/>
      <c r="BY21" s="72">
        <f t="shared" si="10"/>
        <v>309</v>
      </c>
      <c r="BZ21" s="27"/>
      <c r="CA21" s="38" t="s">
        <v>4</v>
      </c>
      <c r="CB21" s="32" t="s">
        <v>37</v>
      </c>
      <c r="CC21" s="3"/>
      <c r="CD21" s="4"/>
      <c r="CE21" s="4"/>
      <c r="CF21" s="72">
        <f t="shared" si="11"/>
        <v>340</v>
      </c>
      <c r="CH21" s="64"/>
      <c r="CI21" s="69" t="s">
        <v>68</v>
      </c>
      <c r="CJ21" s="70">
        <f>AVERAGE(AH50,AO50)</f>
        <v>0</v>
      </c>
    </row>
    <row r="22" spans="2:88" x14ac:dyDescent="0.15">
      <c r="B22" s="38" t="s">
        <v>5</v>
      </c>
      <c r="C22" s="32" t="s">
        <v>39</v>
      </c>
      <c r="D22" s="3"/>
      <c r="E22" s="4"/>
      <c r="F22" s="4"/>
      <c r="G22" s="72">
        <f t="shared" si="0"/>
        <v>6</v>
      </c>
      <c r="H22" s="27"/>
      <c r="I22" s="38" t="s">
        <v>5</v>
      </c>
      <c r="J22" s="32" t="s">
        <v>41</v>
      </c>
      <c r="K22" s="3"/>
      <c r="L22" s="4"/>
      <c r="M22" s="4"/>
      <c r="N22" s="72">
        <f t="shared" si="1"/>
        <v>36</v>
      </c>
      <c r="O22" s="27"/>
      <c r="P22" s="36" t="s">
        <v>5</v>
      </c>
      <c r="Q22" s="33" t="s">
        <v>37</v>
      </c>
      <c r="R22" s="3"/>
      <c r="S22" s="4"/>
      <c r="T22" s="4"/>
      <c r="U22" s="72">
        <f t="shared" si="2"/>
        <v>67</v>
      </c>
      <c r="V22" s="27"/>
      <c r="W22" s="38" t="s">
        <v>5</v>
      </c>
      <c r="X22" s="32" t="s">
        <v>39</v>
      </c>
      <c r="Y22" s="3"/>
      <c r="Z22" s="4"/>
      <c r="AA22" s="4"/>
      <c r="AB22" s="72">
        <f t="shared" si="3"/>
        <v>97</v>
      </c>
      <c r="AC22" s="27"/>
      <c r="AD22" s="38" t="s">
        <v>5</v>
      </c>
      <c r="AE22" s="32" t="s">
        <v>34</v>
      </c>
      <c r="AF22" s="3"/>
      <c r="AG22" s="4"/>
      <c r="AH22" s="4"/>
      <c r="AI22" s="72">
        <f t="shared" si="4"/>
        <v>128</v>
      </c>
      <c r="AJ22" s="27"/>
      <c r="AK22" s="38" t="s">
        <v>5</v>
      </c>
      <c r="AL22" s="32" t="s">
        <v>38</v>
      </c>
      <c r="AM22" s="3"/>
      <c r="AN22" s="4"/>
      <c r="AO22" s="4"/>
      <c r="AP22" s="72">
        <f t="shared" si="5"/>
        <v>159</v>
      </c>
      <c r="AQ22" s="27"/>
      <c r="AR22" s="38" t="s">
        <v>5</v>
      </c>
      <c r="AS22" s="32" t="s">
        <v>39</v>
      </c>
      <c r="AT22" s="3"/>
      <c r="AU22" s="4"/>
      <c r="AV22" s="4"/>
      <c r="AW22" s="72">
        <f t="shared" si="6"/>
        <v>188</v>
      </c>
      <c r="AX22" s="27"/>
      <c r="AY22" s="38" t="s">
        <v>5</v>
      </c>
      <c r="AZ22" s="32" t="s">
        <v>34</v>
      </c>
      <c r="BA22" s="3"/>
      <c r="BB22" s="4"/>
      <c r="BC22" s="4"/>
      <c r="BD22" s="72">
        <f t="shared" si="7"/>
        <v>219</v>
      </c>
      <c r="BE22" s="27"/>
      <c r="BF22" s="37" t="s">
        <v>5</v>
      </c>
      <c r="BG22" s="34" t="s">
        <v>37</v>
      </c>
      <c r="BH22" s="3"/>
      <c r="BI22" s="4"/>
      <c r="BJ22" s="4"/>
      <c r="BK22" s="72">
        <f t="shared" si="8"/>
        <v>249</v>
      </c>
      <c r="BL22" s="27"/>
      <c r="BM22" s="38" t="s">
        <v>5</v>
      </c>
      <c r="BN22" s="32" t="s">
        <v>40</v>
      </c>
      <c r="BO22" s="3"/>
      <c r="BP22" s="4"/>
      <c r="BQ22" s="4"/>
      <c r="BR22" s="72">
        <f t="shared" si="9"/>
        <v>280</v>
      </c>
      <c r="BS22" s="27"/>
      <c r="BT22" s="38" t="s">
        <v>5</v>
      </c>
      <c r="BU22" s="32" t="s">
        <v>34</v>
      </c>
      <c r="BV22" s="3"/>
      <c r="BW22" s="4"/>
      <c r="BX22" s="4"/>
      <c r="BY22" s="72">
        <f t="shared" si="10"/>
        <v>310</v>
      </c>
      <c r="BZ22" s="27"/>
      <c r="CA22" s="38" t="s">
        <v>5</v>
      </c>
      <c r="CB22" s="32" t="s">
        <v>38</v>
      </c>
      <c r="CC22" s="3"/>
      <c r="CD22" s="4"/>
      <c r="CE22" s="4"/>
      <c r="CF22" s="72">
        <f t="shared" si="11"/>
        <v>341</v>
      </c>
      <c r="CH22" s="64"/>
      <c r="CI22" s="69" t="s">
        <v>69</v>
      </c>
      <c r="CJ22" s="70">
        <f>AVERAGE(AO50,AV50)</f>
        <v>0</v>
      </c>
    </row>
    <row r="23" spans="2:88" x14ac:dyDescent="0.15">
      <c r="B23" s="36" t="s">
        <v>6</v>
      </c>
      <c r="C23" s="32" t="s">
        <v>40</v>
      </c>
      <c r="D23" s="3"/>
      <c r="E23" s="4"/>
      <c r="F23" s="4"/>
      <c r="G23" s="72">
        <f t="shared" si="0"/>
        <v>7</v>
      </c>
      <c r="H23" s="27"/>
      <c r="I23" s="36" t="s">
        <v>6</v>
      </c>
      <c r="J23" s="32" t="s">
        <v>34</v>
      </c>
      <c r="K23" s="3"/>
      <c r="L23" s="4"/>
      <c r="M23" s="4"/>
      <c r="N23" s="72">
        <f t="shared" si="1"/>
        <v>37</v>
      </c>
      <c r="O23" s="27"/>
      <c r="P23" s="36" t="s">
        <v>6</v>
      </c>
      <c r="Q23" s="33" t="s">
        <v>38</v>
      </c>
      <c r="R23" s="3"/>
      <c r="S23" s="4"/>
      <c r="T23" s="4"/>
      <c r="U23" s="72">
        <f t="shared" si="2"/>
        <v>68</v>
      </c>
      <c r="V23" s="27"/>
      <c r="W23" s="36" t="s">
        <v>6</v>
      </c>
      <c r="X23" s="32" t="s">
        <v>40</v>
      </c>
      <c r="Y23" s="3"/>
      <c r="Z23" s="4"/>
      <c r="AA23" s="4"/>
      <c r="AB23" s="72">
        <f t="shared" si="3"/>
        <v>98</v>
      </c>
      <c r="AC23" s="27"/>
      <c r="AD23" s="38" t="s">
        <v>6</v>
      </c>
      <c r="AE23" s="32" t="s">
        <v>35</v>
      </c>
      <c r="AF23" s="3"/>
      <c r="AG23" s="4"/>
      <c r="AH23" s="4"/>
      <c r="AI23" s="72">
        <f t="shared" si="4"/>
        <v>129</v>
      </c>
      <c r="AJ23" s="27"/>
      <c r="AK23" s="38" t="s">
        <v>6</v>
      </c>
      <c r="AL23" s="32" t="s">
        <v>39</v>
      </c>
      <c r="AM23" s="3"/>
      <c r="AN23" s="4"/>
      <c r="AO23" s="4"/>
      <c r="AP23" s="72">
        <f t="shared" si="5"/>
        <v>160</v>
      </c>
      <c r="AQ23" s="27"/>
      <c r="AR23" s="38" t="s">
        <v>6</v>
      </c>
      <c r="AS23" s="32" t="s">
        <v>40</v>
      </c>
      <c r="AT23" s="3"/>
      <c r="AU23" s="4"/>
      <c r="AV23" s="4"/>
      <c r="AW23" s="72">
        <f t="shared" si="6"/>
        <v>189</v>
      </c>
      <c r="AX23" s="27"/>
      <c r="AY23" s="38" t="s">
        <v>6</v>
      </c>
      <c r="AZ23" s="32" t="s">
        <v>35</v>
      </c>
      <c r="BA23" s="3"/>
      <c r="BB23" s="4"/>
      <c r="BC23" s="4"/>
      <c r="BD23" s="72">
        <f t="shared" si="7"/>
        <v>220</v>
      </c>
      <c r="BE23" s="27"/>
      <c r="BF23" s="38" t="s">
        <v>6</v>
      </c>
      <c r="BG23" s="32" t="s">
        <v>38</v>
      </c>
      <c r="BH23" s="3"/>
      <c r="BI23" s="4"/>
      <c r="BJ23" s="4"/>
      <c r="BK23" s="72">
        <f t="shared" si="8"/>
        <v>250</v>
      </c>
      <c r="BL23" s="27"/>
      <c r="BM23" s="38" t="s">
        <v>6</v>
      </c>
      <c r="BN23" s="32" t="s">
        <v>41</v>
      </c>
      <c r="BO23" s="3"/>
      <c r="BP23" s="4"/>
      <c r="BQ23" s="4"/>
      <c r="BR23" s="72">
        <f t="shared" si="9"/>
        <v>281</v>
      </c>
      <c r="BS23" s="27"/>
      <c r="BT23" s="38" t="s">
        <v>6</v>
      </c>
      <c r="BU23" s="32" t="s">
        <v>35</v>
      </c>
      <c r="BV23" s="3"/>
      <c r="BW23" s="4"/>
      <c r="BX23" s="4"/>
      <c r="BY23" s="72">
        <f t="shared" si="10"/>
        <v>311</v>
      </c>
      <c r="BZ23" s="27"/>
      <c r="CA23" s="38" t="s">
        <v>6</v>
      </c>
      <c r="CB23" s="32" t="s">
        <v>39</v>
      </c>
      <c r="CC23" s="3"/>
      <c r="CD23" s="4"/>
      <c r="CE23" s="4"/>
      <c r="CF23" s="72">
        <f t="shared" si="11"/>
        <v>342</v>
      </c>
      <c r="CH23" s="64"/>
      <c r="CI23" s="69" t="s">
        <v>70</v>
      </c>
      <c r="CJ23" s="70">
        <f>AVERAGE(AV50,BC50)</f>
        <v>0</v>
      </c>
    </row>
    <row r="24" spans="2:88" x14ac:dyDescent="0.15">
      <c r="B24" s="36" t="s">
        <v>7</v>
      </c>
      <c r="C24" s="32" t="s">
        <v>41</v>
      </c>
      <c r="D24" s="3"/>
      <c r="E24" s="4"/>
      <c r="F24" s="4"/>
      <c r="G24" s="72">
        <f t="shared" si="0"/>
        <v>8</v>
      </c>
      <c r="H24" s="27"/>
      <c r="I24" s="36" t="s">
        <v>7</v>
      </c>
      <c r="J24" s="32" t="s">
        <v>35</v>
      </c>
      <c r="K24" s="3"/>
      <c r="L24" s="4"/>
      <c r="M24" s="4"/>
      <c r="N24" s="72">
        <f t="shared" si="1"/>
        <v>38</v>
      </c>
      <c r="O24" s="27"/>
      <c r="P24" s="36" t="s">
        <v>7</v>
      </c>
      <c r="Q24" s="33" t="s">
        <v>39</v>
      </c>
      <c r="R24" s="3"/>
      <c r="S24" s="4"/>
      <c r="T24" s="4"/>
      <c r="U24" s="72">
        <f t="shared" si="2"/>
        <v>69</v>
      </c>
      <c r="V24" s="27"/>
      <c r="W24" s="36" t="s">
        <v>7</v>
      </c>
      <c r="X24" s="32" t="s">
        <v>41</v>
      </c>
      <c r="Y24" s="3"/>
      <c r="Z24" s="4"/>
      <c r="AA24" s="4"/>
      <c r="AB24" s="72">
        <f t="shared" si="3"/>
        <v>99</v>
      </c>
      <c r="AC24" s="27"/>
      <c r="AD24" s="38" t="s">
        <v>7</v>
      </c>
      <c r="AE24" s="32" t="s">
        <v>37</v>
      </c>
      <c r="AF24" s="3"/>
      <c r="AG24" s="4"/>
      <c r="AH24" s="4"/>
      <c r="AI24" s="72">
        <f t="shared" si="4"/>
        <v>130</v>
      </c>
      <c r="AJ24" s="27"/>
      <c r="AK24" s="38" t="s">
        <v>7</v>
      </c>
      <c r="AL24" s="32" t="s">
        <v>40</v>
      </c>
      <c r="AM24" s="3"/>
      <c r="AN24" s="4"/>
      <c r="AO24" s="4"/>
      <c r="AP24" s="72">
        <f t="shared" si="5"/>
        <v>161</v>
      </c>
      <c r="AQ24" s="27"/>
      <c r="AR24" s="38" t="s">
        <v>7</v>
      </c>
      <c r="AS24" s="32" t="s">
        <v>41</v>
      </c>
      <c r="AT24" s="3"/>
      <c r="AU24" s="4"/>
      <c r="AV24" s="4"/>
      <c r="AW24" s="72">
        <f t="shared" si="6"/>
        <v>190</v>
      </c>
      <c r="AX24" s="27"/>
      <c r="AY24" s="38" t="s">
        <v>7</v>
      </c>
      <c r="AZ24" s="32" t="s">
        <v>37</v>
      </c>
      <c r="BA24" s="3"/>
      <c r="BB24" s="4"/>
      <c r="BC24" s="4"/>
      <c r="BD24" s="72">
        <f t="shared" si="7"/>
        <v>221</v>
      </c>
      <c r="BE24" s="27"/>
      <c r="BF24" s="38" t="s">
        <v>7</v>
      </c>
      <c r="BG24" s="32" t="s">
        <v>39</v>
      </c>
      <c r="BH24" s="3"/>
      <c r="BI24" s="4"/>
      <c r="BJ24" s="4"/>
      <c r="BK24" s="72">
        <f t="shared" si="8"/>
        <v>251</v>
      </c>
      <c r="BL24" s="27"/>
      <c r="BM24" s="38" t="s">
        <v>7</v>
      </c>
      <c r="BN24" s="32" t="s">
        <v>34</v>
      </c>
      <c r="BO24" s="3"/>
      <c r="BP24" s="4"/>
      <c r="BQ24" s="4"/>
      <c r="BR24" s="72">
        <f t="shared" si="9"/>
        <v>282</v>
      </c>
      <c r="BS24" s="27"/>
      <c r="BT24" s="38" t="s">
        <v>7</v>
      </c>
      <c r="BU24" s="32" t="s">
        <v>37</v>
      </c>
      <c r="BV24" s="3"/>
      <c r="BW24" s="4"/>
      <c r="BX24" s="4"/>
      <c r="BY24" s="72">
        <f t="shared" si="10"/>
        <v>312</v>
      </c>
      <c r="BZ24" s="27"/>
      <c r="CA24" s="38" t="s">
        <v>7</v>
      </c>
      <c r="CB24" s="32" t="s">
        <v>40</v>
      </c>
      <c r="CC24" s="3"/>
      <c r="CD24" s="4"/>
      <c r="CE24" s="4"/>
      <c r="CF24" s="72">
        <f t="shared" si="11"/>
        <v>343</v>
      </c>
      <c r="CH24" s="64"/>
      <c r="CI24" s="69" t="s">
        <v>71</v>
      </c>
      <c r="CJ24" s="70">
        <f>AVERAGE(BC50,BJ50)</f>
        <v>0</v>
      </c>
    </row>
    <row r="25" spans="2:88" x14ac:dyDescent="0.15">
      <c r="B25" s="36" t="s">
        <v>8</v>
      </c>
      <c r="C25" s="32" t="s">
        <v>34</v>
      </c>
      <c r="D25" s="3"/>
      <c r="E25" s="4"/>
      <c r="F25" s="4"/>
      <c r="G25" s="72">
        <f t="shared" si="0"/>
        <v>9</v>
      </c>
      <c r="H25" s="27"/>
      <c r="I25" s="36" t="s">
        <v>8</v>
      </c>
      <c r="J25" s="32" t="s">
        <v>37</v>
      </c>
      <c r="K25" s="3"/>
      <c r="L25" s="4"/>
      <c r="M25" s="4"/>
      <c r="N25" s="72">
        <f t="shared" si="1"/>
        <v>39</v>
      </c>
      <c r="O25" s="27"/>
      <c r="P25" s="36" t="s">
        <v>8</v>
      </c>
      <c r="Q25" s="33" t="s">
        <v>40</v>
      </c>
      <c r="R25" s="3"/>
      <c r="S25" s="4"/>
      <c r="T25" s="4"/>
      <c r="U25" s="72">
        <f t="shared" si="2"/>
        <v>70</v>
      </c>
      <c r="V25" s="27"/>
      <c r="W25" s="36" t="s">
        <v>8</v>
      </c>
      <c r="X25" s="32" t="s">
        <v>34</v>
      </c>
      <c r="Y25" s="3"/>
      <c r="Z25" s="4"/>
      <c r="AA25" s="4"/>
      <c r="AB25" s="72">
        <f t="shared" si="3"/>
        <v>100</v>
      </c>
      <c r="AC25" s="27"/>
      <c r="AD25" s="38" t="s">
        <v>8</v>
      </c>
      <c r="AE25" s="32" t="s">
        <v>38</v>
      </c>
      <c r="AF25" s="3"/>
      <c r="AG25" s="4"/>
      <c r="AH25" s="4"/>
      <c r="AI25" s="72">
        <f t="shared" si="4"/>
        <v>131</v>
      </c>
      <c r="AJ25" s="27"/>
      <c r="AK25" s="38" t="s">
        <v>8</v>
      </c>
      <c r="AL25" s="32" t="s">
        <v>41</v>
      </c>
      <c r="AM25" s="3"/>
      <c r="AN25" s="4"/>
      <c r="AO25" s="4"/>
      <c r="AP25" s="72">
        <f t="shared" si="5"/>
        <v>162</v>
      </c>
      <c r="AQ25" s="27"/>
      <c r="AR25" s="38" t="s">
        <v>8</v>
      </c>
      <c r="AS25" s="32" t="s">
        <v>34</v>
      </c>
      <c r="AT25" s="3"/>
      <c r="AU25" s="4"/>
      <c r="AV25" s="4"/>
      <c r="AW25" s="72">
        <f t="shared" si="6"/>
        <v>191</v>
      </c>
      <c r="AX25" s="27"/>
      <c r="AY25" s="38" t="s">
        <v>8</v>
      </c>
      <c r="AZ25" s="32" t="s">
        <v>38</v>
      </c>
      <c r="BA25" s="3"/>
      <c r="BB25" s="4"/>
      <c r="BC25" s="4"/>
      <c r="BD25" s="72">
        <f t="shared" si="7"/>
        <v>222</v>
      </c>
      <c r="BE25" s="27"/>
      <c r="BF25" s="38" t="s">
        <v>8</v>
      </c>
      <c r="BG25" s="32" t="s">
        <v>40</v>
      </c>
      <c r="BH25" s="3"/>
      <c r="BI25" s="4"/>
      <c r="BJ25" s="4"/>
      <c r="BK25" s="72">
        <f t="shared" si="8"/>
        <v>252</v>
      </c>
      <c r="BL25" s="27"/>
      <c r="BM25" s="38" t="s">
        <v>8</v>
      </c>
      <c r="BN25" s="32" t="s">
        <v>35</v>
      </c>
      <c r="BO25" s="3"/>
      <c r="BP25" s="4"/>
      <c r="BQ25" s="4"/>
      <c r="BR25" s="72">
        <f t="shared" si="9"/>
        <v>283</v>
      </c>
      <c r="BS25" s="27"/>
      <c r="BT25" s="38" t="s">
        <v>8</v>
      </c>
      <c r="BU25" s="32" t="s">
        <v>38</v>
      </c>
      <c r="BV25" s="3"/>
      <c r="BW25" s="4"/>
      <c r="BX25" s="4"/>
      <c r="BY25" s="72">
        <f t="shared" si="10"/>
        <v>313</v>
      </c>
      <c r="BZ25" s="27"/>
      <c r="CA25" s="38" t="s">
        <v>8</v>
      </c>
      <c r="CB25" s="32" t="s">
        <v>41</v>
      </c>
      <c r="CC25" s="3"/>
      <c r="CD25" s="4"/>
      <c r="CE25" s="4"/>
      <c r="CF25" s="72">
        <f t="shared" si="11"/>
        <v>344</v>
      </c>
      <c r="CH25" s="64"/>
      <c r="CI25" s="69" t="s">
        <v>72</v>
      </c>
      <c r="CJ25" s="70">
        <f>AVERAGE(BJ50,BQ50)</f>
        <v>0</v>
      </c>
    </row>
    <row r="26" spans="2:88" x14ac:dyDescent="0.15">
      <c r="B26" s="36" t="s">
        <v>9</v>
      </c>
      <c r="C26" s="32" t="s">
        <v>35</v>
      </c>
      <c r="D26" s="3"/>
      <c r="E26" s="4"/>
      <c r="F26" s="4"/>
      <c r="G26" s="72">
        <f t="shared" si="0"/>
        <v>10</v>
      </c>
      <c r="H26" s="27"/>
      <c r="I26" s="36" t="s">
        <v>9</v>
      </c>
      <c r="J26" s="32" t="s">
        <v>38</v>
      </c>
      <c r="K26" s="3"/>
      <c r="L26" s="4"/>
      <c r="M26" s="4"/>
      <c r="N26" s="72">
        <f t="shared" si="1"/>
        <v>40</v>
      </c>
      <c r="O26" s="27"/>
      <c r="P26" s="36" t="s">
        <v>9</v>
      </c>
      <c r="Q26" s="33" t="s">
        <v>41</v>
      </c>
      <c r="R26" s="3"/>
      <c r="S26" s="4"/>
      <c r="T26" s="4"/>
      <c r="U26" s="72">
        <f t="shared" si="2"/>
        <v>71</v>
      </c>
      <c r="V26" s="27"/>
      <c r="W26" s="36" t="s">
        <v>9</v>
      </c>
      <c r="X26" s="32" t="s">
        <v>35</v>
      </c>
      <c r="Y26" s="3"/>
      <c r="Z26" s="4"/>
      <c r="AA26" s="4"/>
      <c r="AB26" s="72">
        <f t="shared" si="3"/>
        <v>101</v>
      </c>
      <c r="AC26" s="27"/>
      <c r="AD26" s="38" t="s">
        <v>9</v>
      </c>
      <c r="AE26" s="32" t="s">
        <v>39</v>
      </c>
      <c r="AF26" s="3"/>
      <c r="AG26" s="4"/>
      <c r="AH26" s="4"/>
      <c r="AI26" s="72">
        <f t="shared" si="4"/>
        <v>132</v>
      </c>
      <c r="AJ26" s="27"/>
      <c r="AK26" s="38" t="s">
        <v>9</v>
      </c>
      <c r="AL26" s="32" t="s">
        <v>34</v>
      </c>
      <c r="AM26" s="3"/>
      <c r="AN26" s="4"/>
      <c r="AO26" s="4"/>
      <c r="AP26" s="72">
        <f t="shared" si="5"/>
        <v>163</v>
      </c>
      <c r="AQ26" s="27"/>
      <c r="AR26" s="38" t="s">
        <v>9</v>
      </c>
      <c r="AS26" s="32" t="s">
        <v>35</v>
      </c>
      <c r="AT26" s="3"/>
      <c r="AU26" s="4"/>
      <c r="AV26" s="4"/>
      <c r="AW26" s="72">
        <f t="shared" si="6"/>
        <v>192</v>
      </c>
      <c r="AX26" s="27"/>
      <c r="AY26" s="38" t="s">
        <v>9</v>
      </c>
      <c r="AZ26" s="32" t="s">
        <v>39</v>
      </c>
      <c r="BA26" s="3"/>
      <c r="BB26" s="4"/>
      <c r="BC26" s="4"/>
      <c r="BD26" s="72">
        <f t="shared" si="7"/>
        <v>223</v>
      </c>
      <c r="BE26" s="27"/>
      <c r="BF26" s="38" t="s">
        <v>9</v>
      </c>
      <c r="BG26" s="32" t="s">
        <v>41</v>
      </c>
      <c r="BH26" s="3"/>
      <c r="BI26" s="4"/>
      <c r="BJ26" s="4"/>
      <c r="BK26" s="72">
        <f t="shared" si="8"/>
        <v>253</v>
      </c>
      <c r="BL26" s="27"/>
      <c r="BM26" s="38" t="s">
        <v>9</v>
      </c>
      <c r="BN26" s="32" t="s">
        <v>37</v>
      </c>
      <c r="BO26" s="3"/>
      <c r="BP26" s="4"/>
      <c r="BQ26" s="4"/>
      <c r="BR26" s="72">
        <f t="shared" si="9"/>
        <v>284</v>
      </c>
      <c r="BS26" s="27"/>
      <c r="BT26" s="38" t="s">
        <v>9</v>
      </c>
      <c r="BU26" s="32" t="s">
        <v>39</v>
      </c>
      <c r="BV26" s="3"/>
      <c r="BW26" s="4"/>
      <c r="BX26" s="4"/>
      <c r="BY26" s="72">
        <f t="shared" si="10"/>
        <v>314</v>
      </c>
      <c r="BZ26" s="27"/>
      <c r="CA26" s="37" t="s">
        <v>9</v>
      </c>
      <c r="CB26" s="34" t="s">
        <v>34</v>
      </c>
      <c r="CC26" s="3"/>
      <c r="CD26" s="4"/>
      <c r="CE26" s="4"/>
      <c r="CF26" s="72">
        <f t="shared" si="11"/>
        <v>345</v>
      </c>
      <c r="CH26" s="64"/>
      <c r="CI26" s="69" t="s">
        <v>73</v>
      </c>
      <c r="CJ26" s="70">
        <f>AVERAGE(BQ50,BX50)</f>
        <v>0</v>
      </c>
    </row>
    <row r="27" spans="2:88" x14ac:dyDescent="0.15">
      <c r="B27" s="36" t="s">
        <v>10</v>
      </c>
      <c r="C27" s="32" t="s">
        <v>37</v>
      </c>
      <c r="D27" s="3"/>
      <c r="E27" s="4"/>
      <c r="F27" s="4"/>
      <c r="G27" s="72">
        <f t="shared" si="0"/>
        <v>11</v>
      </c>
      <c r="H27" s="27"/>
      <c r="I27" s="36" t="s">
        <v>10</v>
      </c>
      <c r="J27" s="32" t="s">
        <v>39</v>
      </c>
      <c r="K27" s="3"/>
      <c r="L27" s="4"/>
      <c r="M27" s="4"/>
      <c r="N27" s="72">
        <f t="shared" si="1"/>
        <v>41</v>
      </c>
      <c r="O27" s="27"/>
      <c r="P27" s="36" t="s">
        <v>10</v>
      </c>
      <c r="Q27" s="33" t="s">
        <v>34</v>
      </c>
      <c r="R27" s="3"/>
      <c r="S27" s="4"/>
      <c r="T27" s="4"/>
      <c r="U27" s="72">
        <f t="shared" si="2"/>
        <v>72</v>
      </c>
      <c r="V27" s="27"/>
      <c r="W27" s="36" t="s">
        <v>10</v>
      </c>
      <c r="X27" s="33" t="s">
        <v>37</v>
      </c>
      <c r="Y27" s="3"/>
      <c r="Z27" s="4"/>
      <c r="AA27" s="4"/>
      <c r="AB27" s="72">
        <f t="shared" si="3"/>
        <v>102</v>
      </c>
      <c r="AC27" s="27"/>
      <c r="AD27" s="38" t="s">
        <v>10</v>
      </c>
      <c r="AE27" s="32" t="s">
        <v>40</v>
      </c>
      <c r="AF27" s="3"/>
      <c r="AG27" s="4"/>
      <c r="AH27" s="4"/>
      <c r="AI27" s="72">
        <f t="shared" si="4"/>
        <v>133</v>
      </c>
      <c r="AJ27" s="27"/>
      <c r="AK27" s="37" t="s">
        <v>10</v>
      </c>
      <c r="AL27" s="34" t="s">
        <v>35</v>
      </c>
      <c r="AM27" s="3"/>
      <c r="AN27" s="4"/>
      <c r="AO27" s="4"/>
      <c r="AP27" s="72">
        <f t="shared" si="5"/>
        <v>164</v>
      </c>
      <c r="AQ27" s="27"/>
      <c r="AR27" s="38" t="s">
        <v>10</v>
      </c>
      <c r="AS27" s="32" t="s">
        <v>37</v>
      </c>
      <c r="AT27" s="3"/>
      <c r="AU27" s="4"/>
      <c r="AV27" s="4"/>
      <c r="AW27" s="72">
        <f t="shared" si="6"/>
        <v>193</v>
      </c>
      <c r="AX27" s="27"/>
      <c r="AY27" s="38" t="s">
        <v>10</v>
      </c>
      <c r="AZ27" s="32" t="s">
        <v>40</v>
      </c>
      <c r="BA27" s="3"/>
      <c r="BB27" s="4"/>
      <c r="BC27" s="4"/>
      <c r="BD27" s="72">
        <f t="shared" si="7"/>
        <v>224</v>
      </c>
      <c r="BE27" s="27"/>
      <c r="BF27" s="38" t="s">
        <v>10</v>
      </c>
      <c r="BG27" s="32" t="s">
        <v>34</v>
      </c>
      <c r="BH27" s="3"/>
      <c r="BI27" s="4"/>
      <c r="BJ27" s="4"/>
      <c r="BK27" s="72">
        <f t="shared" si="8"/>
        <v>254</v>
      </c>
      <c r="BL27" s="27"/>
      <c r="BM27" s="38" t="s">
        <v>10</v>
      </c>
      <c r="BN27" s="32" t="s">
        <v>38</v>
      </c>
      <c r="BO27" s="3"/>
      <c r="BP27" s="4"/>
      <c r="BQ27" s="4"/>
      <c r="BR27" s="72">
        <f t="shared" si="9"/>
        <v>285</v>
      </c>
      <c r="BS27" s="27"/>
      <c r="BT27" s="38" t="s">
        <v>10</v>
      </c>
      <c r="BU27" s="32" t="s">
        <v>40</v>
      </c>
      <c r="BV27" s="3"/>
      <c r="BW27" s="4"/>
      <c r="BX27" s="4"/>
      <c r="BY27" s="72">
        <f t="shared" si="10"/>
        <v>315</v>
      </c>
      <c r="BZ27" s="27"/>
      <c r="CA27" s="38" t="s">
        <v>10</v>
      </c>
      <c r="CB27" s="32" t="s">
        <v>35</v>
      </c>
      <c r="CC27" s="3"/>
      <c r="CD27" s="4"/>
      <c r="CE27" s="4"/>
      <c r="CF27" s="72">
        <f t="shared" si="11"/>
        <v>346</v>
      </c>
      <c r="CH27" s="64"/>
      <c r="CI27" s="69" t="s">
        <v>74</v>
      </c>
      <c r="CJ27" s="70">
        <f>AVERAGE(BX50,CE50)</f>
        <v>0</v>
      </c>
    </row>
    <row r="28" spans="2:88" x14ac:dyDescent="0.15">
      <c r="B28" s="36" t="s">
        <v>11</v>
      </c>
      <c r="C28" s="32" t="s">
        <v>38</v>
      </c>
      <c r="D28" s="3"/>
      <c r="E28" s="4"/>
      <c r="F28" s="4"/>
      <c r="G28" s="72">
        <f t="shared" si="0"/>
        <v>12</v>
      </c>
      <c r="H28" s="27"/>
      <c r="I28" s="36" t="s">
        <v>11</v>
      </c>
      <c r="J28" s="32" t="s">
        <v>40</v>
      </c>
      <c r="K28" s="3"/>
      <c r="L28" s="4"/>
      <c r="M28" s="4"/>
      <c r="N28" s="72">
        <f t="shared" si="1"/>
        <v>42</v>
      </c>
      <c r="O28" s="27"/>
      <c r="P28" s="36" t="s">
        <v>11</v>
      </c>
      <c r="Q28" s="33" t="s">
        <v>35</v>
      </c>
      <c r="R28" s="3"/>
      <c r="S28" s="4"/>
      <c r="T28" s="4"/>
      <c r="U28" s="72">
        <f t="shared" si="2"/>
        <v>73</v>
      </c>
      <c r="V28" s="27"/>
      <c r="W28" s="36" t="s">
        <v>11</v>
      </c>
      <c r="X28" s="33" t="s">
        <v>38</v>
      </c>
      <c r="Y28" s="3"/>
      <c r="Z28" s="4"/>
      <c r="AA28" s="4"/>
      <c r="AB28" s="72">
        <f t="shared" si="3"/>
        <v>103</v>
      </c>
      <c r="AC28" s="27"/>
      <c r="AD28" s="38" t="s">
        <v>11</v>
      </c>
      <c r="AE28" s="32" t="s">
        <v>41</v>
      </c>
      <c r="AF28" s="3"/>
      <c r="AG28" s="4"/>
      <c r="AH28" s="4"/>
      <c r="AI28" s="72">
        <f t="shared" si="4"/>
        <v>134</v>
      </c>
      <c r="AJ28" s="27"/>
      <c r="AK28" s="38" t="s">
        <v>11</v>
      </c>
      <c r="AL28" s="32" t="s">
        <v>37</v>
      </c>
      <c r="AM28" s="3"/>
      <c r="AN28" s="4"/>
      <c r="AO28" s="4"/>
      <c r="AP28" s="72">
        <f t="shared" si="5"/>
        <v>165</v>
      </c>
      <c r="AQ28" s="27"/>
      <c r="AR28" s="38" t="s">
        <v>11</v>
      </c>
      <c r="AS28" s="32" t="s">
        <v>38</v>
      </c>
      <c r="AT28" s="3"/>
      <c r="AU28" s="4"/>
      <c r="AV28" s="4"/>
      <c r="AW28" s="72">
        <f t="shared" si="6"/>
        <v>194</v>
      </c>
      <c r="AX28" s="27"/>
      <c r="AY28" s="38" t="s">
        <v>11</v>
      </c>
      <c r="AZ28" s="32" t="s">
        <v>41</v>
      </c>
      <c r="BA28" s="3"/>
      <c r="BB28" s="4"/>
      <c r="BC28" s="4"/>
      <c r="BD28" s="72">
        <f t="shared" si="7"/>
        <v>225</v>
      </c>
      <c r="BE28" s="27"/>
      <c r="BF28" s="38" t="s">
        <v>11</v>
      </c>
      <c r="BG28" s="32" t="s">
        <v>35</v>
      </c>
      <c r="BH28" s="3"/>
      <c r="BI28" s="4"/>
      <c r="BJ28" s="4"/>
      <c r="BK28" s="72">
        <f t="shared" si="8"/>
        <v>255</v>
      </c>
      <c r="BL28" s="27"/>
      <c r="BM28" s="38" t="s">
        <v>11</v>
      </c>
      <c r="BN28" s="32" t="s">
        <v>39</v>
      </c>
      <c r="BO28" s="3"/>
      <c r="BP28" s="4"/>
      <c r="BQ28" s="4"/>
      <c r="BR28" s="72">
        <f t="shared" si="9"/>
        <v>286</v>
      </c>
      <c r="BS28" s="27"/>
      <c r="BT28" s="38" t="s">
        <v>11</v>
      </c>
      <c r="BU28" s="32" t="s">
        <v>41</v>
      </c>
      <c r="BV28" s="3"/>
      <c r="BW28" s="4"/>
      <c r="BX28" s="4"/>
      <c r="BY28" s="72">
        <f t="shared" si="10"/>
        <v>316</v>
      </c>
      <c r="BZ28" s="27"/>
      <c r="CA28" s="38" t="s">
        <v>11</v>
      </c>
      <c r="CB28" s="32" t="s">
        <v>37</v>
      </c>
      <c r="CC28" s="3"/>
      <c r="CD28" s="4"/>
      <c r="CE28" s="4"/>
      <c r="CF28" s="72">
        <f t="shared" si="11"/>
        <v>347</v>
      </c>
      <c r="CH28" s="64">
        <v>3</v>
      </c>
      <c r="CI28" s="69" t="s">
        <v>75</v>
      </c>
      <c r="CJ28" s="70">
        <f>AVERAGE(F50,M50,T50)</f>
        <v>0</v>
      </c>
    </row>
    <row r="29" spans="2:88" x14ac:dyDescent="0.15">
      <c r="B29" s="36" t="s">
        <v>12</v>
      </c>
      <c r="C29" s="32" t="s">
        <v>39</v>
      </c>
      <c r="D29" s="3"/>
      <c r="E29" s="4"/>
      <c r="F29" s="4"/>
      <c r="G29" s="72">
        <f t="shared" si="0"/>
        <v>13</v>
      </c>
      <c r="H29" s="27"/>
      <c r="I29" s="36" t="s">
        <v>12</v>
      </c>
      <c r="J29" s="32" t="s">
        <v>41</v>
      </c>
      <c r="K29" s="3"/>
      <c r="L29" s="4"/>
      <c r="M29" s="4"/>
      <c r="N29" s="72">
        <f t="shared" si="1"/>
        <v>43</v>
      </c>
      <c r="O29" s="27"/>
      <c r="P29" s="36" t="s">
        <v>12</v>
      </c>
      <c r="Q29" s="33" t="s">
        <v>37</v>
      </c>
      <c r="R29" s="3"/>
      <c r="S29" s="4"/>
      <c r="T29" s="4"/>
      <c r="U29" s="72">
        <f t="shared" si="2"/>
        <v>74</v>
      </c>
      <c r="V29" s="27"/>
      <c r="W29" s="36" t="s">
        <v>12</v>
      </c>
      <c r="X29" s="33" t="s">
        <v>39</v>
      </c>
      <c r="Y29" s="3"/>
      <c r="Z29" s="4"/>
      <c r="AA29" s="4"/>
      <c r="AB29" s="72">
        <f t="shared" si="3"/>
        <v>104</v>
      </c>
      <c r="AC29" s="27"/>
      <c r="AD29" s="37" t="s">
        <v>12</v>
      </c>
      <c r="AE29" s="34" t="s">
        <v>34</v>
      </c>
      <c r="AF29" s="3"/>
      <c r="AG29" s="4"/>
      <c r="AH29" s="4"/>
      <c r="AI29" s="72">
        <f t="shared" si="4"/>
        <v>135</v>
      </c>
      <c r="AJ29" s="27"/>
      <c r="AK29" s="38" t="s">
        <v>12</v>
      </c>
      <c r="AL29" s="32" t="s">
        <v>38</v>
      </c>
      <c r="AM29" s="3"/>
      <c r="AN29" s="4"/>
      <c r="AO29" s="4"/>
      <c r="AP29" s="72">
        <f t="shared" si="5"/>
        <v>166</v>
      </c>
      <c r="AQ29" s="27"/>
      <c r="AR29" s="38" t="s">
        <v>12</v>
      </c>
      <c r="AS29" s="32" t="s">
        <v>39</v>
      </c>
      <c r="AT29" s="3"/>
      <c r="AU29" s="4"/>
      <c r="AV29" s="4"/>
      <c r="AW29" s="72">
        <f t="shared" si="6"/>
        <v>195</v>
      </c>
      <c r="AX29" s="27"/>
      <c r="AY29" s="38" t="s">
        <v>12</v>
      </c>
      <c r="AZ29" s="32" t="s">
        <v>34</v>
      </c>
      <c r="BA29" s="3"/>
      <c r="BB29" s="4"/>
      <c r="BC29" s="4"/>
      <c r="BD29" s="72">
        <f t="shared" si="7"/>
        <v>226</v>
      </c>
      <c r="BE29" s="27"/>
      <c r="BF29" s="38" t="s">
        <v>12</v>
      </c>
      <c r="BG29" s="32" t="s">
        <v>37</v>
      </c>
      <c r="BH29" s="3"/>
      <c r="BI29" s="4"/>
      <c r="BJ29" s="4"/>
      <c r="BK29" s="72">
        <f t="shared" si="8"/>
        <v>256</v>
      </c>
      <c r="BL29" s="27"/>
      <c r="BM29" s="38" t="s">
        <v>12</v>
      </c>
      <c r="BN29" s="32" t="s">
        <v>40</v>
      </c>
      <c r="BO29" s="3"/>
      <c r="BP29" s="4"/>
      <c r="BQ29" s="4"/>
      <c r="BR29" s="72">
        <f t="shared" si="9"/>
        <v>287</v>
      </c>
      <c r="BS29" s="27"/>
      <c r="BT29" s="38" t="s">
        <v>12</v>
      </c>
      <c r="BU29" s="32" t="s">
        <v>34</v>
      </c>
      <c r="BV29" s="3"/>
      <c r="BW29" s="4"/>
      <c r="BX29" s="4"/>
      <c r="BY29" s="72">
        <f t="shared" si="10"/>
        <v>317</v>
      </c>
      <c r="BZ29" s="27"/>
      <c r="CA29" s="38" t="s">
        <v>12</v>
      </c>
      <c r="CB29" s="32" t="s">
        <v>38</v>
      </c>
      <c r="CC29" s="3"/>
      <c r="CD29" s="4"/>
      <c r="CE29" s="4"/>
      <c r="CF29" s="72">
        <f t="shared" si="11"/>
        <v>348</v>
      </c>
      <c r="CH29" s="64"/>
      <c r="CI29" s="69" t="s">
        <v>76</v>
      </c>
      <c r="CJ29" s="70">
        <f>AVERAGE(M50,T50,AA50)</f>
        <v>0</v>
      </c>
    </row>
    <row r="30" spans="2:88" x14ac:dyDescent="0.15">
      <c r="B30" s="36" t="s">
        <v>13</v>
      </c>
      <c r="C30" s="32" t="s">
        <v>40</v>
      </c>
      <c r="D30" s="3"/>
      <c r="E30" s="4"/>
      <c r="F30" s="4"/>
      <c r="G30" s="72">
        <f t="shared" si="0"/>
        <v>14</v>
      </c>
      <c r="H30" s="27"/>
      <c r="I30" s="37" t="s">
        <v>13</v>
      </c>
      <c r="J30" s="34" t="s">
        <v>34</v>
      </c>
      <c r="K30" s="3"/>
      <c r="L30" s="4"/>
      <c r="M30" s="4"/>
      <c r="N30" s="72">
        <f t="shared" si="1"/>
        <v>44</v>
      </c>
      <c r="O30" s="27"/>
      <c r="P30" s="36" t="s">
        <v>13</v>
      </c>
      <c r="Q30" s="33" t="s">
        <v>38</v>
      </c>
      <c r="R30" s="3"/>
      <c r="S30" s="4"/>
      <c r="T30" s="4"/>
      <c r="U30" s="72">
        <f t="shared" si="2"/>
        <v>75</v>
      </c>
      <c r="V30" s="27"/>
      <c r="W30" s="36" t="s">
        <v>13</v>
      </c>
      <c r="X30" s="33" t="s">
        <v>40</v>
      </c>
      <c r="Y30" s="3"/>
      <c r="Z30" s="4"/>
      <c r="AA30" s="4"/>
      <c r="AB30" s="72">
        <f t="shared" si="3"/>
        <v>105</v>
      </c>
      <c r="AC30" s="27"/>
      <c r="AD30" s="38" t="s">
        <v>13</v>
      </c>
      <c r="AE30" s="32" t="s">
        <v>35</v>
      </c>
      <c r="AF30" s="3"/>
      <c r="AG30" s="4"/>
      <c r="AH30" s="4"/>
      <c r="AI30" s="72">
        <f t="shared" si="4"/>
        <v>136</v>
      </c>
      <c r="AJ30" s="27"/>
      <c r="AK30" s="38" t="s">
        <v>13</v>
      </c>
      <c r="AL30" s="32" t="s">
        <v>39</v>
      </c>
      <c r="AM30" s="3"/>
      <c r="AN30" s="4"/>
      <c r="AO30" s="4"/>
      <c r="AP30" s="72">
        <f t="shared" si="5"/>
        <v>167</v>
      </c>
      <c r="AQ30" s="27"/>
      <c r="AR30" s="38" t="s">
        <v>13</v>
      </c>
      <c r="AS30" s="32" t="s">
        <v>40</v>
      </c>
      <c r="AT30" s="3"/>
      <c r="AU30" s="4"/>
      <c r="AV30" s="4"/>
      <c r="AW30" s="72">
        <f t="shared" si="6"/>
        <v>196</v>
      </c>
      <c r="AX30" s="27"/>
      <c r="AY30" s="38" t="s">
        <v>13</v>
      </c>
      <c r="AZ30" s="32" t="s">
        <v>35</v>
      </c>
      <c r="BA30" s="3"/>
      <c r="BB30" s="4"/>
      <c r="BC30" s="4"/>
      <c r="BD30" s="72">
        <f t="shared" si="7"/>
        <v>227</v>
      </c>
      <c r="BE30" s="27"/>
      <c r="BF30" s="38" t="s">
        <v>13</v>
      </c>
      <c r="BG30" s="32" t="s">
        <v>38</v>
      </c>
      <c r="BH30" s="3"/>
      <c r="BI30" s="4"/>
      <c r="BJ30" s="4"/>
      <c r="BK30" s="72">
        <f t="shared" si="8"/>
        <v>257</v>
      </c>
      <c r="BL30" s="27"/>
      <c r="BM30" s="38" t="s">
        <v>13</v>
      </c>
      <c r="BN30" s="32" t="s">
        <v>41</v>
      </c>
      <c r="BO30" s="3"/>
      <c r="BP30" s="4"/>
      <c r="BQ30" s="4"/>
      <c r="BR30" s="72">
        <f t="shared" si="9"/>
        <v>288</v>
      </c>
      <c r="BS30" s="27"/>
      <c r="BT30" s="38" t="s">
        <v>13</v>
      </c>
      <c r="BU30" s="32" t="s">
        <v>35</v>
      </c>
      <c r="BV30" s="3"/>
      <c r="BW30" s="4"/>
      <c r="BX30" s="4"/>
      <c r="BY30" s="72">
        <f t="shared" si="10"/>
        <v>318</v>
      </c>
      <c r="BZ30" s="27"/>
      <c r="CA30" s="38" t="s">
        <v>13</v>
      </c>
      <c r="CB30" s="32" t="s">
        <v>39</v>
      </c>
      <c r="CC30" s="3"/>
      <c r="CD30" s="4"/>
      <c r="CE30" s="4"/>
      <c r="CF30" s="72">
        <f t="shared" si="11"/>
        <v>349</v>
      </c>
      <c r="CH30" s="64"/>
      <c r="CI30" s="69" t="s">
        <v>77</v>
      </c>
      <c r="CJ30" s="70">
        <f>AVERAGE(T50,AA50,AH50)</f>
        <v>0</v>
      </c>
    </row>
    <row r="31" spans="2:88" x14ac:dyDescent="0.15">
      <c r="B31" s="36" t="s">
        <v>14</v>
      </c>
      <c r="C31" s="32" t="s">
        <v>41</v>
      </c>
      <c r="D31" s="3"/>
      <c r="E31" s="4"/>
      <c r="F31" s="4"/>
      <c r="G31" s="72">
        <f t="shared" si="0"/>
        <v>15</v>
      </c>
      <c r="H31" s="27"/>
      <c r="I31" s="36" t="s">
        <v>14</v>
      </c>
      <c r="J31" s="32" t="s">
        <v>35</v>
      </c>
      <c r="K31" s="3"/>
      <c r="L31" s="4"/>
      <c r="M31" s="4"/>
      <c r="N31" s="72">
        <f t="shared" si="1"/>
        <v>45</v>
      </c>
      <c r="O31" s="27"/>
      <c r="P31" s="36" t="s">
        <v>14</v>
      </c>
      <c r="Q31" s="33" t="s">
        <v>39</v>
      </c>
      <c r="R31" s="3"/>
      <c r="S31" s="4"/>
      <c r="T31" s="4"/>
      <c r="U31" s="72">
        <f t="shared" si="2"/>
        <v>76</v>
      </c>
      <c r="V31" s="27"/>
      <c r="W31" s="36" t="s">
        <v>14</v>
      </c>
      <c r="X31" s="33" t="s">
        <v>41</v>
      </c>
      <c r="Y31" s="3"/>
      <c r="Z31" s="4"/>
      <c r="AA31" s="4"/>
      <c r="AB31" s="72">
        <f t="shared" si="3"/>
        <v>106</v>
      </c>
      <c r="AC31" s="27"/>
      <c r="AD31" s="38" t="s">
        <v>14</v>
      </c>
      <c r="AE31" s="32" t="s">
        <v>37</v>
      </c>
      <c r="AF31" s="3"/>
      <c r="AG31" s="4"/>
      <c r="AH31" s="4"/>
      <c r="AI31" s="72">
        <f t="shared" si="4"/>
        <v>137</v>
      </c>
      <c r="AJ31" s="27"/>
      <c r="AK31" s="38" t="s">
        <v>14</v>
      </c>
      <c r="AL31" s="32" t="s">
        <v>40</v>
      </c>
      <c r="AM31" s="3"/>
      <c r="AN31" s="4"/>
      <c r="AO31" s="4"/>
      <c r="AP31" s="72">
        <f t="shared" si="5"/>
        <v>168</v>
      </c>
      <c r="AQ31" s="27"/>
      <c r="AR31" s="38" t="s">
        <v>14</v>
      </c>
      <c r="AS31" s="32" t="s">
        <v>41</v>
      </c>
      <c r="AT31" s="3"/>
      <c r="AU31" s="4"/>
      <c r="AV31" s="4"/>
      <c r="AW31" s="72">
        <f t="shared" si="6"/>
        <v>197</v>
      </c>
      <c r="AX31" s="27"/>
      <c r="AY31" s="38" t="s">
        <v>14</v>
      </c>
      <c r="AZ31" s="32" t="s">
        <v>37</v>
      </c>
      <c r="BA31" s="3"/>
      <c r="BB31" s="4"/>
      <c r="BC31" s="4"/>
      <c r="BD31" s="72">
        <f t="shared" si="7"/>
        <v>228</v>
      </c>
      <c r="BE31" s="27"/>
      <c r="BF31" s="38" t="s">
        <v>14</v>
      </c>
      <c r="BG31" s="32" t="s">
        <v>39</v>
      </c>
      <c r="BH31" s="3"/>
      <c r="BI31" s="4"/>
      <c r="BJ31" s="4"/>
      <c r="BK31" s="72">
        <f t="shared" si="8"/>
        <v>258</v>
      </c>
      <c r="BL31" s="27"/>
      <c r="BM31" s="38" t="s">
        <v>14</v>
      </c>
      <c r="BN31" s="32" t="s">
        <v>34</v>
      </c>
      <c r="BO31" s="3"/>
      <c r="BP31" s="4"/>
      <c r="BQ31" s="4"/>
      <c r="BR31" s="72">
        <f t="shared" si="9"/>
        <v>289</v>
      </c>
      <c r="BS31" s="27"/>
      <c r="BT31" s="38" t="s">
        <v>14</v>
      </c>
      <c r="BU31" s="32" t="s">
        <v>37</v>
      </c>
      <c r="BV31" s="3"/>
      <c r="BW31" s="4"/>
      <c r="BX31" s="4"/>
      <c r="BY31" s="72">
        <f t="shared" si="10"/>
        <v>319</v>
      </c>
      <c r="BZ31" s="27"/>
      <c r="CA31" s="38" t="s">
        <v>14</v>
      </c>
      <c r="CB31" s="32" t="s">
        <v>40</v>
      </c>
      <c r="CC31" s="3"/>
      <c r="CD31" s="4"/>
      <c r="CE31" s="4"/>
      <c r="CF31" s="72">
        <f t="shared" si="11"/>
        <v>350</v>
      </c>
      <c r="CH31" s="64"/>
      <c r="CI31" s="69" t="s">
        <v>78</v>
      </c>
      <c r="CJ31" s="70">
        <f>AVERAGE(AA50,AH50,AO50)</f>
        <v>0</v>
      </c>
    </row>
    <row r="32" spans="2:88" x14ac:dyDescent="0.15">
      <c r="B32" s="37" t="s">
        <v>15</v>
      </c>
      <c r="C32" s="34" t="s">
        <v>34</v>
      </c>
      <c r="D32" s="3"/>
      <c r="E32" s="4"/>
      <c r="F32" s="4"/>
      <c r="G32" s="72">
        <f t="shared" si="0"/>
        <v>16</v>
      </c>
      <c r="H32" s="27"/>
      <c r="I32" s="36" t="s">
        <v>15</v>
      </c>
      <c r="J32" s="32" t="s">
        <v>37</v>
      </c>
      <c r="K32" s="3"/>
      <c r="L32" s="4"/>
      <c r="M32" s="4"/>
      <c r="N32" s="72">
        <f t="shared" si="1"/>
        <v>46</v>
      </c>
      <c r="O32" s="27"/>
      <c r="P32" s="36" t="s">
        <v>15</v>
      </c>
      <c r="Q32" s="33" t="s">
        <v>40</v>
      </c>
      <c r="R32" s="3"/>
      <c r="S32" s="4"/>
      <c r="T32" s="4"/>
      <c r="U32" s="72">
        <f t="shared" si="2"/>
        <v>77</v>
      </c>
      <c r="V32" s="27"/>
      <c r="W32" s="36" t="s">
        <v>15</v>
      </c>
      <c r="X32" s="33" t="s">
        <v>34</v>
      </c>
      <c r="Y32" s="3"/>
      <c r="Z32" s="4"/>
      <c r="AA32" s="4"/>
      <c r="AB32" s="72">
        <f t="shared" si="3"/>
        <v>107</v>
      </c>
      <c r="AC32" s="27"/>
      <c r="AD32" s="38" t="s">
        <v>15</v>
      </c>
      <c r="AE32" s="32" t="s">
        <v>38</v>
      </c>
      <c r="AF32" s="3"/>
      <c r="AG32" s="4"/>
      <c r="AH32" s="4"/>
      <c r="AI32" s="72">
        <f t="shared" si="4"/>
        <v>138</v>
      </c>
      <c r="AJ32" s="27"/>
      <c r="AK32" s="38" t="s">
        <v>15</v>
      </c>
      <c r="AL32" s="32" t="s">
        <v>41</v>
      </c>
      <c r="AM32" s="3"/>
      <c r="AN32" s="4"/>
      <c r="AO32" s="4"/>
      <c r="AP32" s="72">
        <f t="shared" si="5"/>
        <v>169</v>
      </c>
      <c r="AQ32" s="27"/>
      <c r="AR32" s="38" t="s">
        <v>15</v>
      </c>
      <c r="AS32" s="32" t="s">
        <v>34</v>
      </c>
      <c r="AT32" s="3"/>
      <c r="AU32" s="4"/>
      <c r="AV32" s="4"/>
      <c r="AW32" s="72">
        <f t="shared" si="6"/>
        <v>198</v>
      </c>
      <c r="AX32" s="27"/>
      <c r="AY32" s="38" t="s">
        <v>15</v>
      </c>
      <c r="AZ32" s="32" t="s">
        <v>38</v>
      </c>
      <c r="BA32" s="3"/>
      <c r="BB32" s="4"/>
      <c r="BC32" s="4"/>
      <c r="BD32" s="72">
        <f t="shared" si="7"/>
        <v>229</v>
      </c>
      <c r="BE32" s="27"/>
      <c r="BF32" s="38" t="s">
        <v>15</v>
      </c>
      <c r="BG32" s="32" t="s">
        <v>40</v>
      </c>
      <c r="BH32" s="3"/>
      <c r="BI32" s="4"/>
      <c r="BJ32" s="4"/>
      <c r="BK32" s="72">
        <f t="shared" si="8"/>
        <v>259</v>
      </c>
      <c r="BL32" s="27"/>
      <c r="BM32" s="38" t="s">
        <v>15</v>
      </c>
      <c r="BN32" s="32" t="s">
        <v>35</v>
      </c>
      <c r="BO32" s="3"/>
      <c r="BP32" s="4"/>
      <c r="BQ32" s="4"/>
      <c r="BR32" s="72">
        <f t="shared" si="9"/>
        <v>290</v>
      </c>
      <c r="BS32" s="27"/>
      <c r="BT32" s="38" t="s">
        <v>15</v>
      </c>
      <c r="BU32" s="32" t="s">
        <v>38</v>
      </c>
      <c r="BV32" s="3"/>
      <c r="BW32" s="4"/>
      <c r="BX32" s="4"/>
      <c r="BY32" s="72">
        <f t="shared" si="10"/>
        <v>320</v>
      </c>
      <c r="BZ32" s="27"/>
      <c r="CA32" s="38" t="s">
        <v>15</v>
      </c>
      <c r="CB32" s="32" t="s">
        <v>41</v>
      </c>
      <c r="CC32" s="3"/>
      <c r="CD32" s="4"/>
      <c r="CE32" s="4"/>
      <c r="CF32" s="72">
        <f t="shared" si="11"/>
        <v>351</v>
      </c>
      <c r="CH32" s="64"/>
      <c r="CI32" s="69" t="s">
        <v>79</v>
      </c>
      <c r="CJ32" s="70">
        <f>AVERAGE(AH50,AO50,AV50)</f>
        <v>0</v>
      </c>
    </row>
    <row r="33" spans="2:88" x14ac:dyDescent="0.15">
      <c r="B33" s="36" t="s">
        <v>16</v>
      </c>
      <c r="C33" s="32" t="s">
        <v>35</v>
      </c>
      <c r="D33" s="3"/>
      <c r="E33" s="4"/>
      <c r="F33" s="4"/>
      <c r="G33" s="72">
        <f t="shared" si="0"/>
        <v>17</v>
      </c>
      <c r="H33" s="27"/>
      <c r="I33" s="36" t="s">
        <v>16</v>
      </c>
      <c r="J33" s="32" t="s">
        <v>38</v>
      </c>
      <c r="K33" s="3"/>
      <c r="L33" s="4"/>
      <c r="M33" s="4"/>
      <c r="N33" s="72">
        <f t="shared" si="1"/>
        <v>47</v>
      </c>
      <c r="O33" s="27"/>
      <c r="P33" s="36" t="s">
        <v>16</v>
      </c>
      <c r="Q33" s="33" t="s">
        <v>41</v>
      </c>
      <c r="R33" s="3"/>
      <c r="S33" s="4"/>
      <c r="T33" s="4"/>
      <c r="U33" s="72">
        <f t="shared" si="2"/>
        <v>78</v>
      </c>
      <c r="V33" s="27"/>
      <c r="W33" s="36" t="s">
        <v>16</v>
      </c>
      <c r="X33" s="33" t="s">
        <v>35</v>
      </c>
      <c r="Y33" s="3"/>
      <c r="Z33" s="4"/>
      <c r="AA33" s="4"/>
      <c r="AB33" s="72">
        <f t="shared" si="3"/>
        <v>108</v>
      </c>
      <c r="AC33" s="27"/>
      <c r="AD33" s="38" t="s">
        <v>16</v>
      </c>
      <c r="AE33" s="32" t="s">
        <v>39</v>
      </c>
      <c r="AF33" s="3"/>
      <c r="AG33" s="4"/>
      <c r="AH33" s="4"/>
      <c r="AI33" s="72">
        <f t="shared" si="4"/>
        <v>139</v>
      </c>
      <c r="AJ33" s="27"/>
      <c r="AK33" s="38" t="s">
        <v>16</v>
      </c>
      <c r="AL33" s="32" t="s">
        <v>34</v>
      </c>
      <c r="AM33" s="3"/>
      <c r="AN33" s="4"/>
      <c r="AO33" s="4"/>
      <c r="AP33" s="72">
        <f t="shared" si="5"/>
        <v>170</v>
      </c>
      <c r="AQ33" s="27"/>
      <c r="AR33" s="38" t="s">
        <v>16</v>
      </c>
      <c r="AS33" s="32" t="s">
        <v>35</v>
      </c>
      <c r="AT33" s="3"/>
      <c r="AU33" s="4"/>
      <c r="AV33" s="4"/>
      <c r="AW33" s="72">
        <f t="shared" si="6"/>
        <v>199</v>
      </c>
      <c r="AX33" s="27"/>
      <c r="AY33" s="38" t="s">
        <v>16</v>
      </c>
      <c r="AZ33" s="32" t="s">
        <v>39</v>
      </c>
      <c r="BA33" s="3"/>
      <c r="BB33" s="4"/>
      <c r="BC33" s="4"/>
      <c r="BD33" s="72">
        <f t="shared" si="7"/>
        <v>230</v>
      </c>
      <c r="BE33" s="27"/>
      <c r="BF33" s="38" t="s">
        <v>16</v>
      </c>
      <c r="BG33" s="32" t="s">
        <v>41</v>
      </c>
      <c r="BH33" s="3"/>
      <c r="BI33" s="4"/>
      <c r="BJ33" s="4"/>
      <c r="BK33" s="72">
        <f t="shared" si="8"/>
        <v>260</v>
      </c>
      <c r="BL33" s="27"/>
      <c r="BM33" s="38" t="s">
        <v>16</v>
      </c>
      <c r="BN33" s="32" t="s">
        <v>37</v>
      </c>
      <c r="BO33" s="3"/>
      <c r="BP33" s="4"/>
      <c r="BQ33" s="4"/>
      <c r="BR33" s="72">
        <f t="shared" si="9"/>
        <v>291</v>
      </c>
      <c r="BS33" s="27"/>
      <c r="BT33" s="38" t="s">
        <v>16</v>
      </c>
      <c r="BU33" s="32" t="s">
        <v>39</v>
      </c>
      <c r="BV33" s="3"/>
      <c r="BW33" s="4"/>
      <c r="BX33" s="4"/>
      <c r="BY33" s="72">
        <f t="shared" si="10"/>
        <v>321</v>
      </c>
      <c r="BZ33" s="27"/>
      <c r="CA33" s="38" t="s">
        <v>16</v>
      </c>
      <c r="CB33" s="32" t="s">
        <v>34</v>
      </c>
      <c r="CC33" s="3"/>
      <c r="CD33" s="4"/>
      <c r="CE33" s="4"/>
      <c r="CF33" s="72">
        <f t="shared" si="11"/>
        <v>352</v>
      </c>
      <c r="CH33" s="64"/>
      <c r="CI33" s="69" t="s">
        <v>80</v>
      </c>
      <c r="CJ33" s="70">
        <f>AVERAGE(AO50,AV50,BC50)</f>
        <v>0</v>
      </c>
    </row>
    <row r="34" spans="2:88" x14ac:dyDescent="0.15">
      <c r="B34" s="36" t="s">
        <v>17</v>
      </c>
      <c r="C34" s="32" t="s">
        <v>37</v>
      </c>
      <c r="D34" s="3"/>
      <c r="E34" s="4"/>
      <c r="F34" s="4"/>
      <c r="G34" s="72">
        <f t="shared" si="0"/>
        <v>18</v>
      </c>
      <c r="H34" s="27"/>
      <c r="I34" s="36" t="s">
        <v>17</v>
      </c>
      <c r="J34" s="32" t="s">
        <v>39</v>
      </c>
      <c r="K34" s="3"/>
      <c r="L34" s="4"/>
      <c r="M34" s="4"/>
      <c r="N34" s="72">
        <f t="shared" si="1"/>
        <v>48</v>
      </c>
      <c r="O34" s="27"/>
      <c r="P34" s="36" t="s">
        <v>17</v>
      </c>
      <c r="Q34" s="33" t="s">
        <v>34</v>
      </c>
      <c r="R34" s="3"/>
      <c r="S34" s="4"/>
      <c r="T34" s="4"/>
      <c r="U34" s="72">
        <f t="shared" si="2"/>
        <v>79</v>
      </c>
      <c r="V34" s="27"/>
      <c r="W34" s="36" t="s">
        <v>17</v>
      </c>
      <c r="X34" s="33" t="s">
        <v>37</v>
      </c>
      <c r="Y34" s="3"/>
      <c r="Z34" s="4"/>
      <c r="AA34" s="4"/>
      <c r="AB34" s="72">
        <f t="shared" si="3"/>
        <v>109</v>
      </c>
      <c r="AC34" s="27"/>
      <c r="AD34" s="38" t="s">
        <v>17</v>
      </c>
      <c r="AE34" s="32" t="s">
        <v>40</v>
      </c>
      <c r="AF34" s="3"/>
      <c r="AG34" s="4"/>
      <c r="AH34" s="4"/>
      <c r="AI34" s="72">
        <f t="shared" si="4"/>
        <v>140</v>
      </c>
      <c r="AJ34" s="27"/>
      <c r="AK34" s="38" t="s">
        <v>17</v>
      </c>
      <c r="AL34" s="32" t="s">
        <v>35</v>
      </c>
      <c r="AM34" s="3"/>
      <c r="AN34" s="4"/>
      <c r="AO34" s="4"/>
      <c r="AP34" s="72">
        <f t="shared" si="5"/>
        <v>171</v>
      </c>
      <c r="AQ34" s="27"/>
      <c r="AR34" s="38" t="s">
        <v>17</v>
      </c>
      <c r="AS34" s="32" t="s">
        <v>37</v>
      </c>
      <c r="AT34" s="3"/>
      <c r="AU34" s="4"/>
      <c r="AV34" s="4"/>
      <c r="AW34" s="72">
        <f t="shared" si="6"/>
        <v>200</v>
      </c>
      <c r="AX34" s="27"/>
      <c r="AY34" s="38" t="s">
        <v>17</v>
      </c>
      <c r="AZ34" s="32" t="s">
        <v>40</v>
      </c>
      <c r="BA34" s="3"/>
      <c r="BB34" s="4"/>
      <c r="BC34" s="4"/>
      <c r="BD34" s="72">
        <f t="shared" si="7"/>
        <v>231</v>
      </c>
      <c r="BE34" s="27"/>
      <c r="BF34" s="38" t="s">
        <v>17</v>
      </c>
      <c r="BG34" s="32" t="s">
        <v>34</v>
      </c>
      <c r="BH34" s="3"/>
      <c r="BI34" s="4"/>
      <c r="BJ34" s="4"/>
      <c r="BK34" s="72">
        <f t="shared" si="8"/>
        <v>261</v>
      </c>
      <c r="BL34" s="27"/>
      <c r="BM34" s="38" t="s">
        <v>17</v>
      </c>
      <c r="BN34" s="32" t="s">
        <v>43</v>
      </c>
      <c r="BO34" s="3"/>
      <c r="BP34" s="4"/>
      <c r="BQ34" s="4"/>
      <c r="BR34" s="72">
        <f t="shared" si="9"/>
        <v>292</v>
      </c>
      <c r="BS34" s="27"/>
      <c r="BT34" s="38" t="s">
        <v>17</v>
      </c>
      <c r="BU34" s="32" t="s">
        <v>40</v>
      </c>
      <c r="BV34" s="3"/>
      <c r="BW34" s="4"/>
      <c r="BX34" s="4"/>
      <c r="BY34" s="72">
        <f t="shared" si="10"/>
        <v>322</v>
      </c>
      <c r="BZ34" s="27"/>
      <c r="CA34" s="38" t="s">
        <v>17</v>
      </c>
      <c r="CB34" s="32" t="s">
        <v>35</v>
      </c>
      <c r="CC34" s="3"/>
      <c r="CD34" s="4"/>
      <c r="CE34" s="4"/>
      <c r="CF34" s="72">
        <f t="shared" si="11"/>
        <v>353</v>
      </c>
      <c r="CH34" s="64"/>
      <c r="CI34" s="69" t="s">
        <v>81</v>
      </c>
      <c r="CJ34" s="70">
        <f>AVERAGE(AV50,BC50,BJ50)</f>
        <v>0</v>
      </c>
    </row>
    <row r="35" spans="2:88" x14ac:dyDescent="0.15">
      <c r="B35" s="36" t="s">
        <v>18</v>
      </c>
      <c r="C35" s="32" t="s">
        <v>38</v>
      </c>
      <c r="D35" s="3"/>
      <c r="E35" s="4"/>
      <c r="F35" s="4"/>
      <c r="G35" s="72">
        <f t="shared" si="0"/>
        <v>19</v>
      </c>
      <c r="H35" s="27"/>
      <c r="I35" s="36" t="s">
        <v>18</v>
      </c>
      <c r="J35" s="32" t="s">
        <v>40</v>
      </c>
      <c r="K35" s="3"/>
      <c r="L35" s="4"/>
      <c r="M35" s="4"/>
      <c r="N35" s="72">
        <f t="shared" si="1"/>
        <v>49</v>
      </c>
      <c r="O35" s="27"/>
      <c r="P35" s="36" t="s">
        <v>18</v>
      </c>
      <c r="Q35" s="33" t="s">
        <v>35</v>
      </c>
      <c r="R35" s="3"/>
      <c r="S35" s="4"/>
      <c r="T35" s="4"/>
      <c r="U35" s="72">
        <f t="shared" si="2"/>
        <v>80</v>
      </c>
      <c r="V35" s="27"/>
      <c r="W35" s="36" t="s">
        <v>18</v>
      </c>
      <c r="X35" s="33" t="s">
        <v>38</v>
      </c>
      <c r="Y35" s="3"/>
      <c r="Z35" s="4"/>
      <c r="AA35" s="4"/>
      <c r="AB35" s="72">
        <f t="shared" si="3"/>
        <v>110</v>
      </c>
      <c r="AC35" s="27"/>
      <c r="AD35" s="38" t="s">
        <v>18</v>
      </c>
      <c r="AE35" s="32" t="s">
        <v>41</v>
      </c>
      <c r="AF35" s="3"/>
      <c r="AG35" s="4"/>
      <c r="AH35" s="4"/>
      <c r="AI35" s="72">
        <f t="shared" si="4"/>
        <v>141</v>
      </c>
      <c r="AJ35" s="27"/>
      <c r="AK35" s="38" t="s">
        <v>18</v>
      </c>
      <c r="AL35" s="32" t="s">
        <v>37</v>
      </c>
      <c r="AM35" s="3"/>
      <c r="AN35" s="4"/>
      <c r="AO35" s="4"/>
      <c r="AP35" s="72">
        <f t="shared" si="5"/>
        <v>172</v>
      </c>
      <c r="AQ35" s="27"/>
      <c r="AR35" s="38" t="s">
        <v>18</v>
      </c>
      <c r="AS35" s="32" t="s">
        <v>38</v>
      </c>
      <c r="AT35" s="3"/>
      <c r="AU35" s="4"/>
      <c r="AV35" s="4"/>
      <c r="AW35" s="72">
        <f t="shared" si="6"/>
        <v>201</v>
      </c>
      <c r="AX35" s="27"/>
      <c r="AY35" s="38" t="s">
        <v>18</v>
      </c>
      <c r="AZ35" s="32" t="s">
        <v>41</v>
      </c>
      <c r="BA35" s="3"/>
      <c r="BB35" s="4"/>
      <c r="BC35" s="4"/>
      <c r="BD35" s="72">
        <f t="shared" si="7"/>
        <v>232</v>
      </c>
      <c r="BE35" s="27"/>
      <c r="BF35" s="38" t="s">
        <v>18</v>
      </c>
      <c r="BG35" s="32" t="s">
        <v>35</v>
      </c>
      <c r="BH35" s="3"/>
      <c r="BI35" s="4"/>
      <c r="BJ35" s="4"/>
      <c r="BK35" s="72">
        <f t="shared" si="8"/>
        <v>262</v>
      </c>
      <c r="BL35" s="27"/>
      <c r="BM35" s="38" t="s">
        <v>18</v>
      </c>
      <c r="BN35" s="32" t="s">
        <v>39</v>
      </c>
      <c r="BO35" s="3"/>
      <c r="BP35" s="4"/>
      <c r="BQ35" s="4"/>
      <c r="BR35" s="72">
        <f t="shared" si="9"/>
        <v>293</v>
      </c>
      <c r="BS35" s="27"/>
      <c r="BT35" s="38" t="s">
        <v>18</v>
      </c>
      <c r="BU35" s="32" t="s">
        <v>41</v>
      </c>
      <c r="BV35" s="3"/>
      <c r="BW35" s="4"/>
      <c r="BX35" s="4"/>
      <c r="BY35" s="72">
        <f t="shared" si="10"/>
        <v>323</v>
      </c>
      <c r="BZ35" s="27"/>
      <c r="CA35" s="38" t="s">
        <v>18</v>
      </c>
      <c r="CB35" s="32" t="s">
        <v>37</v>
      </c>
      <c r="CC35" s="3"/>
      <c r="CD35" s="4"/>
      <c r="CE35" s="4"/>
      <c r="CF35" s="72">
        <f t="shared" si="11"/>
        <v>354</v>
      </c>
      <c r="CH35" s="64"/>
      <c r="CI35" s="69" t="s">
        <v>82</v>
      </c>
      <c r="CJ35" s="70">
        <f>AVERAGE(BC50,BJ50,BQ50)</f>
        <v>0</v>
      </c>
    </row>
    <row r="36" spans="2:88" x14ac:dyDescent="0.15">
      <c r="B36" s="36" t="s">
        <v>19</v>
      </c>
      <c r="C36" s="32" t="s">
        <v>39</v>
      </c>
      <c r="D36" s="3"/>
      <c r="E36" s="4"/>
      <c r="F36" s="4"/>
      <c r="G36" s="72">
        <f t="shared" si="0"/>
        <v>20</v>
      </c>
      <c r="H36" s="27"/>
      <c r="I36" s="36" t="s">
        <v>19</v>
      </c>
      <c r="J36" s="32" t="s">
        <v>41</v>
      </c>
      <c r="K36" s="3"/>
      <c r="L36" s="4"/>
      <c r="M36" s="4"/>
      <c r="N36" s="72">
        <f t="shared" si="1"/>
        <v>50</v>
      </c>
      <c r="O36" s="27"/>
      <c r="P36" s="36" t="s">
        <v>19</v>
      </c>
      <c r="Q36" s="33" t="s">
        <v>37</v>
      </c>
      <c r="R36" s="3"/>
      <c r="S36" s="4"/>
      <c r="T36" s="4"/>
      <c r="U36" s="72">
        <f t="shared" si="2"/>
        <v>81</v>
      </c>
      <c r="V36" s="27"/>
      <c r="W36" s="36" t="s">
        <v>19</v>
      </c>
      <c r="X36" s="33" t="s">
        <v>39</v>
      </c>
      <c r="Y36" s="3"/>
      <c r="Z36" s="4"/>
      <c r="AA36" s="4"/>
      <c r="AB36" s="72">
        <f t="shared" si="3"/>
        <v>111</v>
      </c>
      <c r="AC36" s="27"/>
      <c r="AD36" s="38" t="s">
        <v>19</v>
      </c>
      <c r="AE36" s="32" t="s">
        <v>34</v>
      </c>
      <c r="AF36" s="3"/>
      <c r="AG36" s="4"/>
      <c r="AH36" s="4"/>
      <c r="AI36" s="72">
        <f t="shared" si="4"/>
        <v>142</v>
      </c>
      <c r="AJ36" s="27"/>
      <c r="AK36" s="38" t="s">
        <v>19</v>
      </c>
      <c r="AL36" s="32" t="s">
        <v>38</v>
      </c>
      <c r="AM36" s="3"/>
      <c r="AN36" s="4"/>
      <c r="AO36" s="4"/>
      <c r="AP36" s="72">
        <f t="shared" si="5"/>
        <v>173</v>
      </c>
      <c r="AQ36" s="27"/>
      <c r="AR36" s="37" t="s">
        <v>19</v>
      </c>
      <c r="AS36" s="34" t="s">
        <v>39</v>
      </c>
      <c r="AT36" s="3"/>
      <c r="AU36" s="4"/>
      <c r="AV36" s="4"/>
      <c r="AW36" s="72">
        <f t="shared" si="6"/>
        <v>202</v>
      </c>
      <c r="AX36" s="27"/>
      <c r="AY36" s="38" t="s">
        <v>19</v>
      </c>
      <c r="AZ36" s="32" t="s">
        <v>34</v>
      </c>
      <c r="BA36" s="3"/>
      <c r="BB36" s="4"/>
      <c r="BC36" s="4"/>
      <c r="BD36" s="72">
        <f t="shared" si="7"/>
        <v>233</v>
      </c>
      <c r="BE36" s="27"/>
      <c r="BF36" s="38" t="s">
        <v>19</v>
      </c>
      <c r="BG36" s="32" t="s">
        <v>37</v>
      </c>
      <c r="BH36" s="3"/>
      <c r="BI36" s="4"/>
      <c r="BJ36" s="4"/>
      <c r="BK36" s="72">
        <f t="shared" si="8"/>
        <v>263</v>
      </c>
      <c r="BL36" s="27"/>
      <c r="BM36" s="38" t="s">
        <v>19</v>
      </c>
      <c r="BN36" s="32" t="s">
        <v>40</v>
      </c>
      <c r="BO36" s="3"/>
      <c r="BP36" s="4"/>
      <c r="BQ36" s="4"/>
      <c r="BR36" s="72">
        <f t="shared" si="9"/>
        <v>294</v>
      </c>
      <c r="BS36" s="27"/>
      <c r="BT36" s="38" t="s">
        <v>19</v>
      </c>
      <c r="BU36" s="32" t="s">
        <v>34</v>
      </c>
      <c r="BV36" s="3"/>
      <c r="BW36" s="4"/>
      <c r="BX36" s="4"/>
      <c r="BY36" s="72">
        <f t="shared" si="10"/>
        <v>324</v>
      </c>
      <c r="BZ36" s="27"/>
      <c r="CA36" s="38" t="s">
        <v>19</v>
      </c>
      <c r="CB36" s="32" t="s">
        <v>43</v>
      </c>
      <c r="CC36" s="3"/>
      <c r="CD36" s="4"/>
      <c r="CE36" s="4"/>
      <c r="CF36" s="72">
        <f t="shared" si="11"/>
        <v>355</v>
      </c>
      <c r="CH36" s="64"/>
      <c r="CI36" s="69" t="s">
        <v>83</v>
      </c>
      <c r="CJ36" s="70">
        <f>AVERAGE(BJ50,BQ50,BX50)</f>
        <v>0</v>
      </c>
    </row>
    <row r="37" spans="2:88" x14ac:dyDescent="0.15">
      <c r="B37" s="36" t="s">
        <v>20</v>
      </c>
      <c r="C37" s="32" t="s">
        <v>40</v>
      </c>
      <c r="D37" s="3"/>
      <c r="E37" s="4"/>
      <c r="F37" s="4"/>
      <c r="G37" s="72">
        <f t="shared" si="0"/>
        <v>21</v>
      </c>
      <c r="H37" s="27"/>
      <c r="I37" s="36" t="s">
        <v>20</v>
      </c>
      <c r="J37" s="32" t="s">
        <v>34</v>
      </c>
      <c r="K37" s="3"/>
      <c r="L37" s="4"/>
      <c r="M37" s="4"/>
      <c r="N37" s="72">
        <f t="shared" si="1"/>
        <v>51</v>
      </c>
      <c r="O37" s="27"/>
      <c r="P37" s="36" t="s">
        <v>20</v>
      </c>
      <c r="Q37" s="33" t="s">
        <v>38</v>
      </c>
      <c r="R37" s="3"/>
      <c r="S37" s="4"/>
      <c r="T37" s="4"/>
      <c r="U37" s="72">
        <f t="shared" si="2"/>
        <v>82</v>
      </c>
      <c r="V37" s="27"/>
      <c r="W37" s="36" t="s">
        <v>20</v>
      </c>
      <c r="X37" s="33" t="s">
        <v>40</v>
      </c>
      <c r="Y37" s="3"/>
      <c r="Z37" s="4"/>
      <c r="AA37" s="4"/>
      <c r="AB37" s="72">
        <f t="shared" si="3"/>
        <v>112</v>
      </c>
      <c r="AC37" s="27"/>
      <c r="AD37" s="38" t="s">
        <v>20</v>
      </c>
      <c r="AE37" s="32" t="s">
        <v>35</v>
      </c>
      <c r="AF37" s="3"/>
      <c r="AG37" s="4"/>
      <c r="AH37" s="4"/>
      <c r="AI37" s="72">
        <f t="shared" si="4"/>
        <v>143</v>
      </c>
      <c r="AJ37" s="27"/>
      <c r="AK37" s="38" t="s">
        <v>20</v>
      </c>
      <c r="AL37" s="32" t="s">
        <v>39</v>
      </c>
      <c r="AM37" s="3"/>
      <c r="AN37" s="4"/>
      <c r="AO37" s="4"/>
      <c r="AP37" s="72">
        <f t="shared" si="5"/>
        <v>174</v>
      </c>
      <c r="AQ37" s="27"/>
      <c r="AR37" s="38" t="s">
        <v>20</v>
      </c>
      <c r="AS37" s="32" t="s">
        <v>40</v>
      </c>
      <c r="AT37" s="3"/>
      <c r="AU37" s="4"/>
      <c r="AV37" s="4"/>
      <c r="AW37" s="72">
        <f t="shared" si="6"/>
        <v>203</v>
      </c>
      <c r="AX37" s="27"/>
      <c r="AY37" s="38" t="s">
        <v>20</v>
      </c>
      <c r="AZ37" s="32" t="s">
        <v>35</v>
      </c>
      <c r="BA37" s="3"/>
      <c r="BB37" s="4"/>
      <c r="BC37" s="4"/>
      <c r="BD37" s="72">
        <f t="shared" si="7"/>
        <v>234</v>
      </c>
      <c r="BE37" s="27"/>
      <c r="BF37" s="38" t="s">
        <v>20</v>
      </c>
      <c r="BG37" s="32" t="s">
        <v>43</v>
      </c>
      <c r="BH37" s="3"/>
      <c r="BI37" s="4"/>
      <c r="BJ37" s="4"/>
      <c r="BK37" s="72">
        <f t="shared" si="8"/>
        <v>264</v>
      </c>
      <c r="BL37" s="27"/>
      <c r="BM37" s="38" t="s">
        <v>20</v>
      </c>
      <c r="BN37" s="32" t="s">
        <v>41</v>
      </c>
      <c r="BO37" s="3"/>
      <c r="BP37" s="4"/>
      <c r="BQ37" s="4"/>
      <c r="BR37" s="72">
        <f t="shared" si="9"/>
        <v>295</v>
      </c>
      <c r="BS37" s="27"/>
      <c r="BT37" s="38" t="s">
        <v>20</v>
      </c>
      <c r="BU37" s="32" t="s">
        <v>35</v>
      </c>
      <c r="BV37" s="3"/>
      <c r="BW37" s="4"/>
      <c r="BX37" s="4"/>
      <c r="BY37" s="72">
        <f t="shared" si="10"/>
        <v>325</v>
      </c>
      <c r="BZ37" s="27"/>
      <c r="CA37" s="38" t="s">
        <v>20</v>
      </c>
      <c r="CB37" s="32" t="s">
        <v>39</v>
      </c>
      <c r="CC37" s="3"/>
      <c r="CD37" s="4"/>
      <c r="CE37" s="4"/>
      <c r="CF37" s="72">
        <f t="shared" si="11"/>
        <v>356</v>
      </c>
      <c r="CH37" s="64"/>
      <c r="CI37" s="69" t="s">
        <v>84</v>
      </c>
      <c r="CJ37" s="70">
        <f>AVERAGE(BQ50,BX50,CE50)</f>
        <v>0</v>
      </c>
    </row>
    <row r="38" spans="2:88" x14ac:dyDescent="0.15">
      <c r="B38" s="36" t="s">
        <v>21</v>
      </c>
      <c r="C38" s="32" t="s">
        <v>41</v>
      </c>
      <c r="D38" s="3"/>
      <c r="E38" s="4"/>
      <c r="F38" s="4"/>
      <c r="G38" s="72">
        <f t="shared" si="0"/>
        <v>22</v>
      </c>
      <c r="H38" s="27"/>
      <c r="I38" s="37" t="s">
        <v>21</v>
      </c>
      <c r="J38" s="34" t="s">
        <v>35</v>
      </c>
      <c r="K38" s="3"/>
      <c r="L38" s="4"/>
      <c r="M38" s="4"/>
      <c r="N38" s="72">
        <f t="shared" si="1"/>
        <v>52</v>
      </c>
      <c r="O38" s="27"/>
      <c r="P38" s="36" t="s">
        <v>21</v>
      </c>
      <c r="Q38" s="33" t="s">
        <v>39</v>
      </c>
      <c r="R38" s="3"/>
      <c r="S38" s="4"/>
      <c r="T38" s="4"/>
      <c r="U38" s="72">
        <f t="shared" si="2"/>
        <v>83</v>
      </c>
      <c r="V38" s="27"/>
      <c r="W38" s="36" t="s">
        <v>21</v>
      </c>
      <c r="X38" s="33" t="s">
        <v>41</v>
      </c>
      <c r="Y38" s="3"/>
      <c r="Z38" s="4"/>
      <c r="AA38" s="4"/>
      <c r="AB38" s="72">
        <f t="shared" si="3"/>
        <v>113</v>
      </c>
      <c r="AC38" s="27"/>
      <c r="AD38" s="38" t="s">
        <v>21</v>
      </c>
      <c r="AE38" s="32" t="s">
        <v>37</v>
      </c>
      <c r="AF38" s="3"/>
      <c r="AG38" s="4"/>
      <c r="AH38" s="4"/>
      <c r="AI38" s="72">
        <f t="shared" si="4"/>
        <v>144</v>
      </c>
      <c r="AJ38" s="27"/>
      <c r="AK38" s="37" t="s">
        <v>21</v>
      </c>
      <c r="AL38" s="34" t="s">
        <v>40</v>
      </c>
      <c r="AM38" s="3"/>
      <c r="AN38" s="4"/>
      <c r="AO38" s="4"/>
      <c r="AP38" s="72">
        <f t="shared" si="5"/>
        <v>175</v>
      </c>
      <c r="AQ38" s="27"/>
      <c r="AR38" s="38" t="s">
        <v>21</v>
      </c>
      <c r="AS38" s="32" t="s">
        <v>41</v>
      </c>
      <c r="AT38" s="3"/>
      <c r="AU38" s="4"/>
      <c r="AV38" s="4"/>
      <c r="AW38" s="72">
        <f t="shared" si="6"/>
        <v>204</v>
      </c>
      <c r="AX38" s="27"/>
      <c r="AY38" s="38" t="s">
        <v>21</v>
      </c>
      <c r="AZ38" s="32" t="s">
        <v>37</v>
      </c>
      <c r="BA38" s="3"/>
      <c r="BB38" s="4"/>
      <c r="BC38" s="4"/>
      <c r="BD38" s="72">
        <f t="shared" si="7"/>
        <v>235</v>
      </c>
      <c r="BE38" s="27"/>
      <c r="BF38" s="38" t="s">
        <v>21</v>
      </c>
      <c r="BG38" s="32" t="s">
        <v>39</v>
      </c>
      <c r="BH38" s="3"/>
      <c r="BI38" s="4"/>
      <c r="BJ38" s="4"/>
      <c r="BK38" s="72">
        <f t="shared" si="8"/>
        <v>265</v>
      </c>
      <c r="BL38" s="27"/>
      <c r="BM38" s="38" t="s">
        <v>21</v>
      </c>
      <c r="BN38" s="32" t="s">
        <v>34</v>
      </c>
      <c r="BO38" s="3"/>
      <c r="BP38" s="4"/>
      <c r="BQ38" s="4"/>
      <c r="BR38" s="72">
        <f t="shared" si="9"/>
        <v>296</v>
      </c>
      <c r="BS38" s="27"/>
      <c r="BT38" s="38" t="s">
        <v>21</v>
      </c>
      <c r="BU38" s="32" t="s">
        <v>37</v>
      </c>
      <c r="BV38" s="3"/>
      <c r="BW38" s="4"/>
      <c r="BX38" s="4"/>
      <c r="BY38" s="72">
        <f t="shared" si="10"/>
        <v>326</v>
      </c>
      <c r="BZ38" s="27"/>
      <c r="CA38" s="38" t="s">
        <v>21</v>
      </c>
      <c r="CB38" s="32" t="s">
        <v>40</v>
      </c>
      <c r="CC38" s="3"/>
      <c r="CD38" s="4"/>
      <c r="CE38" s="4"/>
      <c r="CF38" s="72">
        <f t="shared" si="11"/>
        <v>357</v>
      </c>
      <c r="CH38" s="64">
        <v>4</v>
      </c>
      <c r="CI38" s="69" t="s">
        <v>85</v>
      </c>
      <c r="CJ38" s="70">
        <f>AVERAGE(F50,M50,T50,AA50)</f>
        <v>0</v>
      </c>
    </row>
    <row r="39" spans="2:88" x14ac:dyDescent="0.15">
      <c r="B39" s="37" t="s">
        <v>22</v>
      </c>
      <c r="C39" s="34" t="s">
        <v>34</v>
      </c>
      <c r="D39" s="3"/>
      <c r="E39" s="4"/>
      <c r="F39" s="4"/>
      <c r="G39" s="72">
        <f t="shared" si="0"/>
        <v>23</v>
      </c>
      <c r="H39" s="27"/>
      <c r="I39" s="36" t="s">
        <v>22</v>
      </c>
      <c r="J39" s="32" t="s">
        <v>37</v>
      </c>
      <c r="K39" s="3"/>
      <c r="L39" s="4"/>
      <c r="M39" s="4"/>
      <c r="N39" s="72">
        <f t="shared" si="1"/>
        <v>53</v>
      </c>
      <c r="O39" s="27"/>
      <c r="P39" s="37" t="s">
        <v>22</v>
      </c>
      <c r="Q39" s="34" t="s">
        <v>40</v>
      </c>
      <c r="R39" s="3"/>
      <c r="S39" s="4"/>
      <c r="T39" s="4"/>
      <c r="U39" s="72">
        <f t="shared" si="2"/>
        <v>84</v>
      </c>
      <c r="V39" s="27"/>
      <c r="W39" s="36" t="s">
        <v>22</v>
      </c>
      <c r="X39" s="32" t="s">
        <v>34</v>
      </c>
      <c r="Y39" s="3"/>
      <c r="Z39" s="4"/>
      <c r="AA39" s="4"/>
      <c r="AB39" s="72">
        <f t="shared" si="3"/>
        <v>114</v>
      </c>
      <c r="AC39" s="27"/>
      <c r="AD39" s="38" t="s">
        <v>22</v>
      </c>
      <c r="AE39" s="32" t="s">
        <v>38</v>
      </c>
      <c r="AF39" s="3"/>
      <c r="AG39" s="4"/>
      <c r="AH39" s="4"/>
      <c r="AI39" s="72">
        <f t="shared" si="4"/>
        <v>145</v>
      </c>
      <c r="AJ39" s="27"/>
      <c r="AK39" s="37" t="s">
        <v>22</v>
      </c>
      <c r="AL39" s="34" t="s">
        <v>41</v>
      </c>
      <c r="AM39" s="3"/>
      <c r="AN39" s="4"/>
      <c r="AO39" s="4"/>
      <c r="AP39" s="72">
        <f t="shared" si="5"/>
        <v>176</v>
      </c>
      <c r="AQ39" s="27"/>
      <c r="AR39" s="38" t="s">
        <v>22</v>
      </c>
      <c r="AS39" s="32" t="s">
        <v>34</v>
      </c>
      <c r="AT39" s="3"/>
      <c r="AU39" s="4"/>
      <c r="AV39" s="4"/>
      <c r="AW39" s="72">
        <f t="shared" si="6"/>
        <v>205</v>
      </c>
      <c r="AX39" s="27"/>
      <c r="AY39" s="38" t="s">
        <v>22</v>
      </c>
      <c r="AZ39" s="32" t="s">
        <v>43</v>
      </c>
      <c r="BA39" s="3"/>
      <c r="BB39" s="4"/>
      <c r="BC39" s="4"/>
      <c r="BD39" s="72">
        <f t="shared" si="7"/>
        <v>236</v>
      </c>
      <c r="BE39" s="27"/>
      <c r="BF39" s="38" t="s">
        <v>22</v>
      </c>
      <c r="BG39" s="32" t="s">
        <v>40</v>
      </c>
      <c r="BH39" s="3"/>
      <c r="BI39" s="4"/>
      <c r="BJ39" s="4"/>
      <c r="BK39" s="72">
        <f t="shared" si="8"/>
        <v>266</v>
      </c>
      <c r="BL39" s="27"/>
      <c r="BM39" s="38" t="s">
        <v>22</v>
      </c>
      <c r="BN39" s="32" t="s">
        <v>36</v>
      </c>
      <c r="BO39" s="3"/>
      <c r="BP39" s="4"/>
      <c r="BQ39" s="4"/>
      <c r="BR39" s="72">
        <f t="shared" si="9"/>
        <v>297</v>
      </c>
      <c r="BS39" s="27"/>
      <c r="BT39" s="37" t="s">
        <v>22</v>
      </c>
      <c r="BU39" s="34" t="s">
        <v>43</v>
      </c>
      <c r="BV39" s="3"/>
      <c r="BW39" s="4"/>
      <c r="BX39" s="4"/>
      <c r="BY39" s="72">
        <f t="shared" si="10"/>
        <v>327</v>
      </c>
      <c r="BZ39" s="27"/>
      <c r="CA39" s="38" t="s">
        <v>22</v>
      </c>
      <c r="CB39" s="32" t="s">
        <v>41</v>
      </c>
      <c r="CC39" s="3"/>
      <c r="CD39" s="4"/>
      <c r="CE39" s="4"/>
      <c r="CF39" s="72">
        <f t="shared" si="11"/>
        <v>358</v>
      </c>
      <c r="CH39" s="64"/>
      <c r="CI39" s="69" t="s">
        <v>86</v>
      </c>
      <c r="CJ39" s="70">
        <f>AVERAGE(M50,T50,AA50,AH50)</f>
        <v>0</v>
      </c>
    </row>
    <row r="40" spans="2:88" x14ac:dyDescent="0.15">
      <c r="B40" s="36" t="s">
        <v>23</v>
      </c>
      <c r="C40" s="32" t="s">
        <v>35</v>
      </c>
      <c r="D40" s="3"/>
      <c r="E40" s="4"/>
      <c r="F40" s="4"/>
      <c r="G40" s="72">
        <f t="shared" si="0"/>
        <v>24</v>
      </c>
      <c r="H40" s="27"/>
      <c r="I40" s="36" t="s">
        <v>23</v>
      </c>
      <c r="J40" s="32" t="s">
        <v>38</v>
      </c>
      <c r="K40" s="3"/>
      <c r="L40" s="4"/>
      <c r="M40" s="4"/>
      <c r="N40" s="72">
        <f t="shared" si="1"/>
        <v>54</v>
      </c>
      <c r="O40" s="27"/>
      <c r="P40" s="36" t="s">
        <v>23</v>
      </c>
      <c r="Q40" s="33" t="s">
        <v>41</v>
      </c>
      <c r="R40" s="3"/>
      <c r="S40" s="4"/>
      <c r="T40" s="4"/>
      <c r="U40" s="72">
        <f t="shared" si="2"/>
        <v>85</v>
      </c>
      <c r="V40" s="27"/>
      <c r="W40" s="36" t="s">
        <v>23</v>
      </c>
      <c r="X40" s="32" t="s">
        <v>35</v>
      </c>
      <c r="Y40" s="3"/>
      <c r="Z40" s="4"/>
      <c r="AA40" s="4"/>
      <c r="AB40" s="72">
        <f t="shared" si="3"/>
        <v>115</v>
      </c>
      <c r="AC40" s="27"/>
      <c r="AD40" s="38" t="s">
        <v>23</v>
      </c>
      <c r="AE40" s="32" t="s">
        <v>39</v>
      </c>
      <c r="AF40" s="3"/>
      <c r="AG40" s="4"/>
      <c r="AH40" s="4"/>
      <c r="AI40" s="72">
        <f t="shared" si="4"/>
        <v>146</v>
      </c>
      <c r="AJ40" s="27"/>
      <c r="AK40" s="38" t="s">
        <v>23</v>
      </c>
      <c r="AL40" s="32" t="s">
        <v>34</v>
      </c>
      <c r="AM40" s="3"/>
      <c r="AN40" s="4"/>
      <c r="AO40" s="4"/>
      <c r="AP40" s="72">
        <f t="shared" si="5"/>
        <v>177</v>
      </c>
      <c r="AQ40" s="27"/>
      <c r="AR40" s="38" t="s">
        <v>23</v>
      </c>
      <c r="AS40" s="32" t="s">
        <v>35</v>
      </c>
      <c r="AT40" s="3"/>
      <c r="AU40" s="4"/>
      <c r="AV40" s="4"/>
      <c r="AW40" s="72">
        <f t="shared" si="6"/>
        <v>206</v>
      </c>
      <c r="AX40" s="27"/>
      <c r="AY40" s="38" t="s">
        <v>23</v>
      </c>
      <c r="AZ40" s="32" t="s">
        <v>39</v>
      </c>
      <c r="BA40" s="3"/>
      <c r="BB40" s="4"/>
      <c r="BC40" s="4"/>
      <c r="BD40" s="72">
        <f t="shared" si="7"/>
        <v>237</v>
      </c>
      <c r="BE40" s="27"/>
      <c r="BF40" s="38" t="s">
        <v>23</v>
      </c>
      <c r="BG40" s="32" t="s">
        <v>41</v>
      </c>
      <c r="BH40" s="3"/>
      <c r="BI40" s="4"/>
      <c r="BJ40" s="4"/>
      <c r="BK40" s="72">
        <f t="shared" si="8"/>
        <v>267</v>
      </c>
      <c r="BL40" s="27"/>
      <c r="BM40" s="38" t="s">
        <v>23</v>
      </c>
      <c r="BN40" s="32" t="s">
        <v>46</v>
      </c>
      <c r="BO40" s="3"/>
      <c r="BP40" s="4"/>
      <c r="BQ40" s="4"/>
      <c r="BR40" s="72">
        <f t="shared" si="9"/>
        <v>298</v>
      </c>
      <c r="BS40" s="27"/>
      <c r="BT40" s="37" t="s">
        <v>23</v>
      </c>
      <c r="BU40" s="34" t="s">
        <v>39</v>
      </c>
      <c r="BV40" s="3"/>
      <c r="BW40" s="4"/>
      <c r="BX40" s="4"/>
      <c r="BY40" s="72">
        <f t="shared" si="10"/>
        <v>328</v>
      </c>
      <c r="BZ40" s="27"/>
      <c r="CA40" s="38" t="s">
        <v>23</v>
      </c>
      <c r="CB40" s="32" t="s">
        <v>34</v>
      </c>
      <c r="CC40" s="3"/>
      <c r="CD40" s="4"/>
      <c r="CE40" s="4"/>
      <c r="CF40" s="72">
        <f t="shared" si="11"/>
        <v>359</v>
      </c>
      <c r="CH40" s="64"/>
      <c r="CI40" s="69" t="s">
        <v>87</v>
      </c>
      <c r="CJ40" s="70">
        <f>AVERAGE(T50,AA50,AH50,AO50)</f>
        <v>0</v>
      </c>
    </row>
    <row r="41" spans="2:88" x14ac:dyDescent="0.15">
      <c r="B41" s="36" t="s">
        <v>24</v>
      </c>
      <c r="C41" s="32" t="s">
        <v>37</v>
      </c>
      <c r="D41" s="3"/>
      <c r="E41" s="4"/>
      <c r="F41" s="4"/>
      <c r="G41" s="72">
        <f t="shared" si="0"/>
        <v>25</v>
      </c>
      <c r="H41" s="27"/>
      <c r="I41" s="36" t="s">
        <v>24</v>
      </c>
      <c r="J41" s="32" t="s">
        <v>39</v>
      </c>
      <c r="K41" s="3"/>
      <c r="L41" s="4"/>
      <c r="M41" s="4"/>
      <c r="N41" s="72">
        <f t="shared" si="1"/>
        <v>55</v>
      </c>
      <c r="O41" s="27"/>
      <c r="P41" s="36" t="s">
        <v>24</v>
      </c>
      <c r="Q41" s="33" t="s">
        <v>34</v>
      </c>
      <c r="R41" s="3"/>
      <c r="S41" s="4"/>
      <c r="T41" s="4"/>
      <c r="U41" s="72">
        <f t="shared" si="2"/>
        <v>86</v>
      </c>
      <c r="V41" s="27"/>
      <c r="W41" s="36" t="s">
        <v>24</v>
      </c>
      <c r="X41" s="32" t="s">
        <v>37</v>
      </c>
      <c r="Y41" s="3"/>
      <c r="Z41" s="4"/>
      <c r="AA41" s="4"/>
      <c r="AB41" s="72">
        <f t="shared" si="3"/>
        <v>116</v>
      </c>
      <c r="AC41" s="27"/>
      <c r="AD41" s="38" t="s">
        <v>24</v>
      </c>
      <c r="AE41" s="32" t="s">
        <v>40</v>
      </c>
      <c r="AF41" s="3"/>
      <c r="AG41" s="4"/>
      <c r="AH41" s="4"/>
      <c r="AI41" s="72">
        <f t="shared" si="4"/>
        <v>147</v>
      </c>
      <c r="AJ41" s="27"/>
      <c r="AK41" s="38" t="s">
        <v>24</v>
      </c>
      <c r="AL41" s="32" t="s">
        <v>35</v>
      </c>
      <c r="AM41" s="3"/>
      <c r="AN41" s="4"/>
      <c r="AO41" s="4"/>
      <c r="AP41" s="72">
        <f t="shared" si="5"/>
        <v>178</v>
      </c>
      <c r="AQ41" s="27"/>
      <c r="AR41" s="38" t="s">
        <v>24</v>
      </c>
      <c r="AS41" s="32" t="s">
        <v>37</v>
      </c>
      <c r="AT41" s="3"/>
      <c r="AU41" s="4"/>
      <c r="AV41" s="4"/>
      <c r="AW41" s="72">
        <f t="shared" si="6"/>
        <v>207</v>
      </c>
      <c r="AX41" s="27"/>
      <c r="AY41" s="38" t="s">
        <v>24</v>
      </c>
      <c r="AZ41" s="32" t="s">
        <v>40</v>
      </c>
      <c r="BA41" s="3"/>
      <c r="BB41" s="4"/>
      <c r="BC41" s="4"/>
      <c r="BD41" s="72">
        <f t="shared" si="7"/>
        <v>238</v>
      </c>
      <c r="BE41" s="27"/>
      <c r="BF41" s="38" t="s">
        <v>24</v>
      </c>
      <c r="BG41" s="32" t="s">
        <v>34</v>
      </c>
      <c r="BH41" s="3"/>
      <c r="BI41" s="4"/>
      <c r="BJ41" s="4"/>
      <c r="BK41" s="72">
        <f t="shared" si="8"/>
        <v>268</v>
      </c>
      <c r="BL41" s="27"/>
      <c r="BM41" s="38" t="s">
        <v>24</v>
      </c>
      <c r="BN41" s="32" t="s">
        <v>43</v>
      </c>
      <c r="BO41" s="3"/>
      <c r="BP41" s="4"/>
      <c r="BQ41" s="4"/>
      <c r="BR41" s="72">
        <f t="shared" si="9"/>
        <v>299</v>
      </c>
      <c r="BS41" s="27"/>
      <c r="BT41" s="38" t="s">
        <v>24</v>
      </c>
      <c r="BU41" s="32" t="s">
        <v>40</v>
      </c>
      <c r="BV41" s="3"/>
      <c r="BW41" s="4"/>
      <c r="BX41" s="4"/>
      <c r="BY41" s="72">
        <f t="shared" si="10"/>
        <v>329</v>
      </c>
      <c r="BZ41" s="27"/>
      <c r="CA41" s="38" t="s">
        <v>24</v>
      </c>
      <c r="CB41" s="32" t="s">
        <v>36</v>
      </c>
      <c r="CC41" s="3"/>
      <c r="CD41" s="4"/>
      <c r="CE41" s="4"/>
      <c r="CF41" s="72">
        <f t="shared" si="11"/>
        <v>360</v>
      </c>
      <c r="CH41" s="64"/>
      <c r="CI41" s="69" t="s">
        <v>88</v>
      </c>
      <c r="CJ41" s="70">
        <f>AVERAGE(AA50,AH50,AO50,AV50)</f>
        <v>0</v>
      </c>
    </row>
    <row r="42" spans="2:88" x14ac:dyDescent="0.15">
      <c r="B42" s="36" t="s">
        <v>25</v>
      </c>
      <c r="C42" s="32" t="s">
        <v>38</v>
      </c>
      <c r="D42" s="3"/>
      <c r="E42" s="4"/>
      <c r="F42" s="4"/>
      <c r="G42" s="72">
        <f t="shared" si="0"/>
        <v>26</v>
      </c>
      <c r="H42" s="27"/>
      <c r="I42" s="36" t="s">
        <v>25</v>
      </c>
      <c r="J42" s="32" t="s">
        <v>40</v>
      </c>
      <c r="K42" s="3"/>
      <c r="L42" s="4"/>
      <c r="M42" s="4"/>
      <c r="N42" s="72">
        <f t="shared" si="1"/>
        <v>56</v>
      </c>
      <c r="O42" s="27"/>
      <c r="P42" s="36" t="s">
        <v>25</v>
      </c>
      <c r="Q42" s="33" t="s">
        <v>35</v>
      </c>
      <c r="R42" s="3"/>
      <c r="S42" s="4"/>
      <c r="T42" s="4"/>
      <c r="U42" s="72">
        <f t="shared" si="2"/>
        <v>87</v>
      </c>
      <c r="V42" s="27"/>
      <c r="W42" s="36" t="s">
        <v>25</v>
      </c>
      <c r="X42" s="32" t="s">
        <v>43</v>
      </c>
      <c r="Y42" s="3"/>
      <c r="Z42" s="4"/>
      <c r="AA42" s="4"/>
      <c r="AB42" s="72">
        <f t="shared" si="3"/>
        <v>117</v>
      </c>
      <c r="AC42" s="27"/>
      <c r="AD42" s="38" t="s">
        <v>25</v>
      </c>
      <c r="AE42" s="32" t="s">
        <v>41</v>
      </c>
      <c r="AF42" s="3"/>
      <c r="AG42" s="4"/>
      <c r="AH42" s="4"/>
      <c r="AI42" s="72">
        <f t="shared" si="4"/>
        <v>148</v>
      </c>
      <c r="AJ42" s="27"/>
      <c r="AK42" s="38" t="s">
        <v>25</v>
      </c>
      <c r="AL42" s="32" t="s">
        <v>37</v>
      </c>
      <c r="AM42" s="3"/>
      <c r="AN42" s="4"/>
      <c r="AO42" s="4"/>
      <c r="AP42" s="72">
        <f t="shared" si="5"/>
        <v>179</v>
      </c>
      <c r="AQ42" s="27"/>
      <c r="AR42" s="38" t="s">
        <v>25</v>
      </c>
      <c r="AS42" s="32" t="s">
        <v>38</v>
      </c>
      <c r="AT42" s="3"/>
      <c r="AU42" s="4"/>
      <c r="AV42" s="4"/>
      <c r="AW42" s="72">
        <f t="shared" si="6"/>
        <v>208</v>
      </c>
      <c r="AX42" s="27"/>
      <c r="AY42" s="38" t="s">
        <v>25</v>
      </c>
      <c r="AZ42" s="32" t="s">
        <v>41</v>
      </c>
      <c r="BA42" s="3"/>
      <c r="BB42" s="4"/>
      <c r="BC42" s="4"/>
      <c r="BD42" s="72">
        <f t="shared" si="7"/>
        <v>239</v>
      </c>
      <c r="BE42" s="27"/>
      <c r="BF42" s="38" t="s">
        <v>25</v>
      </c>
      <c r="BG42" s="32" t="s">
        <v>36</v>
      </c>
      <c r="BH42" s="3"/>
      <c r="BI42" s="4"/>
      <c r="BJ42" s="4"/>
      <c r="BK42" s="72">
        <f t="shared" si="8"/>
        <v>269</v>
      </c>
      <c r="BL42" s="27"/>
      <c r="BM42" s="38" t="s">
        <v>25</v>
      </c>
      <c r="BN42" s="32" t="s">
        <v>42</v>
      </c>
      <c r="BO42" s="3"/>
      <c r="BP42" s="4"/>
      <c r="BQ42" s="4"/>
      <c r="BR42" s="72">
        <f t="shared" si="9"/>
        <v>300</v>
      </c>
      <c r="BS42" s="27"/>
      <c r="BT42" s="38" t="s">
        <v>25</v>
      </c>
      <c r="BU42" s="32" t="s">
        <v>41</v>
      </c>
      <c r="BV42" s="3"/>
      <c r="BW42" s="4"/>
      <c r="BX42" s="4"/>
      <c r="BY42" s="72">
        <f t="shared" si="10"/>
        <v>330</v>
      </c>
      <c r="BZ42" s="27"/>
      <c r="CA42" s="38" t="s">
        <v>25</v>
      </c>
      <c r="CB42" s="32" t="s">
        <v>46</v>
      </c>
      <c r="CC42" s="3"/>
      <c r="CD42" s="4"/>
      <c r="CE42" s="4"/>
      <c r="CF42" s="72">
        <f t="shared" si="11"/>
        <v>361</v>
      </c>
      <c r="CH42" s="64"/>
      <c r="CI42" s="69" t="s">
        <v>89</v>
      </c>
      <c r="CJ42" s="70">
        <f>AVERAGE(AH50,AO50,AV50,BC50)</f>
        <v>0</v>
      </c>
    </row>
    <row r="43" spans="2:88" x14ac:dyDescent="0.15">
      <c r="B43" s="36" t="s">
        <v>26</v>
      </c>
      <c r="C43" s="32" t="s">
        <v>39</v>
      </c>
      <c r="D43" s="3"/>
      <c r="E43" s="4"/>
      <c r="F43" s="4"/>
      <c r="G43" s="72">
        <f t="shared" si="0"/>
        <v>27</v>
      </c>
      <c r="H43" s="27"/>
      <c r="I43" s="36" t="s">
        <v>26</v>
      </c>
      <c r="J43" s="32" t="s">
        <v>41</v>
      </c>
      <c r="K43" s="3"/>
      <c r="L43" s="4"/>
      <c r="M43" s="4"/>
      <c r="N43" s="72">
        <f t="shared" si="1"/>
        <v>57</v>
      </c>
      <c r="O43" s="27"/>
      <c r="P43" s="36" t="s">
        <v>26</v>
      </c>
      <c r="Q43" s="33" t="s">
        <v>37</v>
      </c>
      <c r="R43" s="3"/>
      <c r="S43" s="4"/>
      <c r="T43" s="4"/>
      <c r="U43" s="72">
        <f t="shared" si="2"/>
        <v>88</v>
      </c>
      <c r="V43" s="27"/>
      <c r="W43" s="36" t="s">
        <v>26</v>
      </c>
      <c r="X43" s="33" t="s">
        <v>39</v>
      </c>
      <c r="Y43" s="3"/>
      <c r="Z43" s="4"/>
      <c r="AA43" s="4"/>
      <c r="AB43" s="72">
        <f t="shared" si="3"/>
        <v>118</v>
      </c>
      <c r="AC43" s="27"/>
      <c r="AD43" s="38" t="s">
        <v>26</v>
      </c>
      <c r="AE43" s="32" t="s">
        <v>34</v>
      </c>
      <c r="AF43" s="3"/>
      <c r="AG43" s="4"/>
      <c r="AH43" s="4"/>
      <c r="AI43" s="72">
        <f t="shared" si="4"/>
        <v>149</v>
      </c>
      <c r="AJ43" s="27"/>
      <c r="AK43" s="38" t="s">
        <v>26</v>
      </c>
      <c r="AL43" s="32" t="s">
        <v>38</v>
      </c>
      <c r="AM43" s="3"/>
      <c r="AN43" s="4"/>
      <c r="AO43" s="4"/>
      <c r="AP43" s="72">
        <f t="shared" si="5"/>
        <v>180</v>
      </c>
      <c r="AQ43" s="27"/>
      <c r="AR43" s="38" t="s">
        <v>26</v>
      </c>
      <c r="AS43" s="32" t="s">
        <v>39</v>
      </c>
      <c r="AT43" s="3"/>
      <c r="AU43" s="4"/>
      <c r="AV43" s="4"/>
      <c r="AW43" s="72">
        <f t="shared" si="6"/>
        <v>209</v>
      </c>
      <c r="AX43" s="27"/>
      <c r="AY43" s="38" t="s">
        <v>26</v>
      </c>
      <c r="AZ43" s="32" t="s">
        <v>34</v>
      </c>
      <c r="BA43" s="3"/>
      <c r="BB43" s="4"/>
      <c r="BC43" s="4"/>
      <c r="BD43" s="72">
        <f t="shared" si="7"/>
        <v>240</v>
      </c>
      <c r="BE43" s="27"/>
      <c r="BF43" s="38" t="s">
        <v>26</v>
      </c>
      <c r="BG43" s="32" t="s">
        <v>37</v>
      </c>
      <c r="BH43" s="3"/>
      <c r="BI43" s="4"/>
      <c r="BJ43" s="4"/>
      <c r="BK43" s="72">
        <f t="shared" si="8"/>
        <v>270</v>
      </c>
      <c r="BL43" s="27"/>
      <c r="BM43" s="38" t="s">
        <v>26</v>
      </c>
      <c r="BN43" s="32" t="s">
        <v>40</v>
      </c>
      <c r="BO43" s="3"/>
      <c r="BP43" s="4"/>
      <c r="BQ43" s="4"/>
      <c r="BR43" s="72">
        <f t="shared" si="9"/>
        <v>301</v>
      </c>
      <c r="BS43" s="27"/>
      <c r="BT43" s="38" t="s">
        <v>26</v>
      </c>
      <c r="BU43" s="32" t="s">
        <v>34</v>
      </c>
      <c r="BV43" s="3"/>
      <c r="BW43" s="4"/>
      <c r="BX43" s="4"/>
      <c r="BY43" s="72">
        <f t="shared" si="10"/>
        <v>331</v>
      </c>
      <c r="BZ43" s="27"/>
      <c r="CA43" s="38" t="s">
        <v>26</v>
      </c>
      <c r="CB43" s="32" t="s">
        <v>43</v>
      </c>
      <c r="CC43" s="3"/>
      <c r="CD43" s="4"/>
      <c r="CE43" s="4"/>
      <c r="CF43" s="72">
        <f t="shared" si="11"/>
        <v>362</v>
      </c>
      <c r="CH43" s="64"/>
      <c r="CI43" s="69" t="s">
        <v>90</v>
      </c>
      <c r="CJ43" s="70">
        <f>AVERAGE(AO50,AV50,BC50,BJ50)</f>
        <v>0</v>
      </c>
    </row>
    <row r="44" spans="2:88" x14ac:dyDescent="0.15">
      <c r="B44" s="36" t="s">
        <v>27</v>
      </c>
      <c r="C44" s="32" t="s">
        <v>40</v>
      </c>
      <c r="D44" s="3"/>
      <c r="E44" s="4"/>
      <c r="F44" s="4"/>
      <c r="G44" s="72">
        <f t="shared" si="0"/>
        <v>28</v>
      </c>
      <c r="H44" s="27"/>
      <c r="I44" s="36" t="s">
        <v>27</v>
      </c>
      <c r="J44" s="32" t="s">
        <v>34</v>
      </c>
      <c r="K44" s="3"/>
      <c r="L44" s="4"/>
      <c r="M44" s="4"/>
      <c r="N44" s="72">
        <f t="shared" si="1"/>
        <v>58</v>
      </c>
      <c r="O44" s="27"/>
      <c r="P44" s="36" t="s">
        <v>27</v>
      </c>
      <c r="Q44" s="33" t="s">
        <v>43</v>
      </c>
      <c r="R44" s="3"/>
      <c r="S44" s="4"/>
      <c r="T44" s="4"/>
      <c r="U44" s="72">
        <f t="shared" si="2"/>
        <v>89</v>
      </c>
      <c r="V44" s="27"/>
      <c r="W44" s="36" t="s">
        <v>27</v>
      </c>
      <c r="X44" s="33" t="s">
        <v>40</v>
      </c>
      <c r="Y44" s="3"/>
      <c r="Z44" s="4"/>
      <c r="AA44" s="4"/>
      <c r="AB44" s="72">
        <f t="shared" si="3"/>
        <v>119</v>
      </c>
      <c r="AC44" s="27"/>
      <c r="AD44" s="38" t="s">
        <v>27</v>
      </c>
      <c r="AE44" s="32" t="s">
        <v>35</v>
      </c>
      <c r="AF44" s="3"/>
      <c r="AG44" s="4"/>
      <c r="AH44" s="4"/>
      <c r="AI44" s="72">
        <f t="shared" si="4"/>
        <v>150</v>
      </c>
      <c r="AJ44" s="27"/>
      <c r="AK44" s="38" t="s">
        <v>27</v>
      </c>
      <c r="AL44" s="32" t="s">
        <v>39</v>
      </c>
      <c r="AM44" s="3"/>
      <c r="AN44" s="4"/>
      <c r="AO44" s="4"/>
      <c r="AP44" s="72">
        <f t="shared" si="5"/>
        <v>181</v>
      </c>
      <c r="AQ44" s="27"/>
      <c r="AR44" s="38" t="s">
        <v>27</v>
      </c>
      <c r="AS44" s="32" t="s">
        <v>40</v>
      </c>
      <c r="AT44" s="3"/>
      <c r="AU44" s="4"/>
      <c r="AV44" s="4"/>
      <c r="AW44" s="72">
        <f t="shared" si="6"/>
        <v>210</v>
      </c>
      <c r="AX44" s="27"/>
      <c r="AY44" s="38" t="s">
        <v>27</v>
      </c>
      <c r="AZ44" s="32" t="s">
        <v>35</v>
      </c>
      <c r="BA44" s="3"/>
      <c r="BB44" s="4"/>
      <c r="BC44" s="4"/>
      <c r="BD44" s="72">
        <f t="shared" si="7"/>
        <v>241</v>
      </c>
      <c r="BE44" s="27"/>
      <c r="BF44" s="38" t="s">
        <v>27</v>
      </c>
      <c r="BG44" s="32" t="s">
        <v>43</v>
      </c>
      <c r="BH44" s="3"/>
      <c r="BI44" s="4"/>
      <c r="BJ44" s="4"/>
      <c r="BK44" s="72">
        <f t="shared" si="8"/>
        <v>271</v>
      </c>
      <c r="BL44" s="27"/>
      <c r="BM44" s="38" t="s">
        <v>27</v>
      </c>
      <c r="BN44" s="32" t="s">
        <v>41</v>
      </c>
      <c r="BO44" s="3"/>
      <c r="BP44" s="4"/>
      <c r="BQ44" s="4"/>
      <c r="BR44" s="72">
        <f t="shared" si="9"/>
        <v>302</v>
      </c>
      <c r="BS44" s="27"/>
      <c r="BT44" s="38" t="s">
        <v>27</v>
      </c>
      <c r="BU44" s="32" t="s">
        <v>35</v>
      </c>
      <c r="BV44" s="3"/>
      <c r="BW44" s="4"/>
      <c r="BX44" s="4"/>
      <c r="BY44" s="72">
        <f t="shared" si="10"/>
        <v>332</v>
      </c>
      <c r="BZ44" s="27"/>
      <c r="CA44" s="38" t="s">
        <v>27</v>
      </c>
      <c r="CB44" s="32" t="s">
        <v>42</v>
      </c>
      <c r="CC44" s="3"/>
      <c r="CD44" s="4"/>
      <c r="CE44" s="4"/>
      <c r="CF44" s="72">
        <f t="shared" si="11"/>
        <v>363</v>
      </c>
      <c r="CH44" s="64"/>
      <c r="CI44" s="69" t="s">
        <v>91</v>
      </c>
      <c r="CJ44" s="70">
        <f>AVERAGE(AV50,BC50,BJ50,BQ50)</f>
        <v>0</v>
      </c>
    </row>
    <row r="45" spans="2:88" x14ac:dyDescent="0.15">
      <c r="B45" s="36" t="s">
        <v>28</v>
      </c>
      <c r="C45" s="32" t="s">
        <v>41</v>
      </c>
      <c r="D45" s="3"/>
      <c r="E45" s="4"/>
      <c r="F45" s="4"/>
      <c r="G45" s="72">
        <f t="shared" si="0"/>
        <v>29</v>
      </c>
      <c r="H45" s="27"/>
      <c r="I45" s="36" t="s">
        <v>28</v>
      </c>
      <c r="J45" s="32" t="s">
        <v>35</v>
      </c>
      <c r="K45" s="3"/>
      <c r="L45" s="4"/>
      <c r="M45" s="4"/>
      <c r="N45" s="72">
        <f t="shared" si="1"/>
        <v>59</v>
      </c>
      <c r="O45" s="27"/>
      <c r="P45" s="36" t="s">
        <v>28</v>
      </c>
      <c r="Q45" s="33" t="s">
        <v>39</v>
      </c>
      <c r="R45" s="3"/>
      <c r="S45" s="4"/>
      <c r="T45" s="4"/>
      <c r="U45" s="72">
        <f t="shared" si="2"/>
        <v>90</v>
      </c>
      <c r="V45" s="27"/>
      <c r="W45" s="36" t="s">
        <v>28</v>
      </c>
      <c r="X45" s="33" t="s">
        <v>41</v>
      </c>
      <c r="Y45" s="3"/>
      <c r="Z45" s="4"/>
      <c r="AA45" s="4"/>
      <c r="AB45" s="72">
        <f t="shared" si="3"/>
        <v>120</v>
      </c>
      <c r="AC45" s="27"/>
      <c r="AD45" s="38" t="s">
        <v>28</v>
      </c>
      <c r="AE45" s="32" t="s">
        <v>37</v>
      </c>
      <c r="AF45" s="3"/>
      <c r="AG45" s="4"/>
      <c r="AH45" s="4"/>
      <c r="AI45" s="72">
        <f t="shared" si="4"/>
        <v>151</v>
      </c>
      <c r="AJ45" s="27"/>
      <c r="AK45" s="38" t="s">
        <v>28</v>
      </c>
      <c r="AL45" s="32" t="s">
        <v>40</v>
      </c>
      <c r="AM45" s="3"/>
      <c r="AN45" s="4"/>
      <c r="AO45" s="4"/>
      <c r="AP45" s="72">
        <f t="shared" si="5"/>
        <v>182</v>
      </c>
      <c r="AQ45" s="27"/>
      <c r="AR45" s="38" t="s">
        <v>28</v>
      </c>
      <c r="AS45" s="32" t="s">
        <v>41</v>
      </c>
      <c r="AT45" s="3"/>
      <c r="AU45" s="4"/>
      <c r="AV45" s="4"/>
      <c r="AW45" s="72">
        <f t="shared" si="6"/>
        <v>211</v>
      </c>
      <c r="AX45" s="27"/>
      <c r="AY45" s="37" t="s">
        <v>28</v>
      </c>
      <c r="AZ45" s="34" t="s">
        <v>37</v>
      </c>
      <c r="BA45" s="3"/>
      <c r="BB45" s="4"/>
      <c r="BC45" s="4"/>
      <c r="BD45" s="72">
        <f t="shared" si="7"/>
        <v>242</v>
      </c>
      <c r="BE45" s="27"/>
      <c r="BF45" s="38" t="s">
        <v>28</v>
      </c>
      <c r="BG45" s="32" t="s">
        <v>39</v>
      </c>
      <c r="BH45" s="3"/>
      <c r="BI45" s="4"/>
      <c r="BJ45" s="4"/>
      <c r="BK45" s="72">
        <f t="shared" si="8"/>
        <v>272</v>
      </c>
      <c r="BL45" s="27"/>
      <c r="BM45" s="38" t="s">
        <v>28</v>
      </c>
      <c r="BN45" s="32" t="s">
        <v>34</v>
      </c>
      <c r="BO45" s="3"/>
      <c r="BP45" s="4"/>
      <c r="BQ45" s="4"/>
      <c r="BR45" s="72">
        <f t="shared" si="9"/>
        <v>303</v>
      </c>
      <c r="BS45" s="27"/>
      <c r="BT45" s="38" t="s">
        <v>28</v>
      </c>
      <c r="BU45" s="32" t="s">
        <v>37</v>
      </c>
      <c r="BV45" s="3"/>
      <c r="BW45" s="4"/>
      <c r="BX45" s="4"/>
      <c r="BY45" s="72">
        <f t="shared" si="10"/>
        <v>333</v>
      </c>
      <c r="BZ45" s="27"/>
      <c r="CA45" s="38" t="s">
        <v>28</v>
      </c>
      <c r="CB45" s="32" t="s">
        <v>40</v>
      </c>
      <c r="CC45" s="3"/>
      <c r="CD45" s="4"/>
      <c r="CE45" s="4"/>
      <c r="CF45" s="72">
        <f t="shared" si="11"/>
        <v>364</v>
      </c>
      <c r="CH45" s="64"/>
      <c r="CI45" s="69" t="s">
        <v>92</v>
      </c>
      <c r="CJ45" s="70">
        <f>AVERAGE(BC50,BJ50,BQ50,BX50)</f>
        <v>0</v>
      </c>
    </row>
    <row r="46" spans="2:88" x14ac:dyDescent="0.15">
      <c r="B46" s="36" t="s">
        <v>29</v>
      </c>
      <c r="C46" s="32" t="s">
        <v>34</v>
      </c>
      <c r="D46" s="3"/>
      <c r="E46" s="4"/>
      <c r="F46" s="4"/>
      <c r="G46" s="72">
        <f t="shared" si="0"/>
        <v>30</v>
      </c>
      <c r="H46" s="27"/>
      <c r="I46" s="36" t="s">
        <v>29</v>
      </c>
      <c r="J46" s="32" t="s">
        <v>37</v>
      </c>
      <c r="K46" s="3"/>
      <c r="L46" s="4"/>
      <c r="M46" s="4"/>
      <c r="N46" s="72">
        <f t="shared" si="1"/>
        <v>60</v>
      </c>
      <c r="O46" s="27"/>
      <c r="P46" s="36" t="s">
        <v>29</v>
      </c>
      <c r="Q46" s="33" t="s">
        <v>40</v>
      </c>
      <c r="R46" s="3"/>
      <c r="S46" s="4"/>
      <c r="T46" s="4"/>
      <c r="U46" s="72">
        <f t="shared" si="2"/>
        <v>91</v>
      </c>
      <c r="V46" s="27"/>
      <c r="W46" s="36" t="s">
        <v>29</v>
      </c>
      <c r="X46" s="32" t="s">
        <v>34</v>
      </c>
      <c r="Y46" s="3"/>
      <c r="Z46" s="4"/>
      <c r="AA46" s="4"/>
      <c r="AB46" s="72">
        <f t="shared" si="3"/>
        <v>121</v>
      </c>
      <c r="AC46" s="27"/>
      <c r="AD46" s="38" t="s">
        <v>29</v>
      </c>
      <c r="AE46" s="32" t="s">
        <v>38</v>
      </c>
      <c r="AF46" s="3"/>
      <c r="AG46" s="4"/>
      <c r="AH46" s="4"/>
      <c r="AI46" s="72">
        <f t="shared" si="4"/>
        <v>152</v>
      </c>
      <c r="AJ46" s="27"/>
      <c r="AK46" s="38"/>
      <c r="AL46" s="32"/>
      <c r="AM46" s="3"/>
      <c r="AN46" s="4"/>
      <c r="AO46" s="4"/>
      <c r="AP46" s="72"/>
      <c r="AQ46" s="27"/>
      <c r="AR46" s="38" t="s">
        <v>29</v>
      </c>
      <c r="AS46" s="32" t="s">
        <v>34</v>
      </c>
      <c r="AT46" s="3"/>
      <c r="AU46" s="4"/>
      <c r="AV46" s="4"/>
      <c r="AW46" s="72">
        <f t="shared" si="6"/>
        <v>212</v>
      </c>
      <c r="AX46" s="27"/>
      <c r="AY46" s="38" t="s">
        <v>29</v>
      </c>
      <c r="AZ46" s="32" t="s">
        <v>43</v>
      </c>
      <c r="BA46" s="3"/>
      <c r="BB46" s="4"/>
      <c r="BC46" s="4"/>
      <c r="BD46" s="72">
        <f t="shared" si="7"/>
        <v>243</v>
      </c>
      <c r="BE46" s="27"/>
      <c r="BF46" s="38" t="s">
        <v>29</v>
      </c>
      <c r="BG46" s="32" t="s">
        <v>40</v>
      </c>
      <c r="BH46" s="3"/>
      <c r="BI46" s="4"/>
      <c r="BJ46" s="4"/>
      <c r="BK46" s="72">
        <f t="shared" si="8"/>
        <v>273</v>
      </c>
      <c r="BL46" s="27"/>
      <c r="BM46" s="38" t="s">
        <v>29</v>
      </c>
      <c r="BN46" s="32" t="s">
        <v>36</v>
      </c>
      <c r="BO46" s="3"/>
      <c r="BP46" s="4"/>
      <c r="BQ46" s="4"/>
      <c r="BR46" s="72">
        <f t="shared" si="9"/>
        <v>304</v>
      </c>
      <c r="BS46" s="41"/>
      <c r="BT46" s="38" t="s">
        <v>29</v>
      </c>
      <c r="BU46" s="32" t="s">
        <v>43</v>
      </c>
      <c r="BV46" s="3"/>
      <c r="BW46" s="4"/>
      <c r="BX46" s="4"/>
      <c r="BY46" s="72">
        <f t="shared" si="10"/>
        <v>334</v>
      </c>
      <c r="BZ46" s="27"/>
      <c r="CA46" s="38" t="s">
        <v>29</v>
      </c>
      <c r="CB46" s="32" t="s">
        <v>41</v>
      </c>
      <c r="CC46" s="3"/>
      <c r="CD46" s="4"/>
      <c r="CE46" s="4"/>
      <c r="CF46" s="72">
        <f t="shared" si="11"/>
        <v>365</v>
      </c>
      <c r="CH46" s="64"/>
      <c r="CI46" s="69" t="s">
        <v>93</v>
      </c>
      <c r="CJ46" s="70">
        <f>AVERAGE(BJ50,BQ50,BX50,CE50)</f>
        <v>0</v>
      </c>
    </row>
    <row r="47" spans="2:88" x14ac:dyDescent="0.15">
      <c r="B47" s="42"/>
      <c r="C47" s="43"/>
      <c r="D47" s="5"/>
      <c r="E47" s="6"/>
      <c r="F47" s="6"/>
      <c r="G47" s="73"/>
      <c r="H47" s="27"/>
      <c r="I47" s="42" t="s">
        <v>30</v>
      </c>
      <c r="J47" s="44" t="s">
        <v>43</v>
      </c>
      <c r="K47" s="5"/>
      <c r="L47" s="6"/>
      <c r="M47" s="6"/>
      <c r="N47" s="73">
        <f t="shared" si="1"/>
        <v>61</v>
      </c>
      <c r="O47" s="27"/>
      <c r="P47" s="42"/>
      <c r="Q47" s="44"/>
      <c r="R47" s="5"/>
      <c r="S47" s="6"/>
      <c r="T47" s="6"/>
      <c r="U47" s="73"/>
      <c r="V47" s="27"/>
      <c r="W47" s="42" t="s">
        <v>30</v>
      </c>
      <c r="X47" s="44" t="s">
        <v>36</v>
      </c>
      <c r="Y47" s="5"/>
      <c r="Z47" s="6"/>
      <c r="AA47" s="6"/>
      <c r="AB47" s="73">
        <f t="shared" si="3"/>
        <v>122</v>
      </c>
      <c r="AC47" s="27"/>
      <c r="AD47" s="58" t="s">
        <v>30</v>
      </c>
      <c r="AE47" s="44" t="s">
        <v>39</v>
      </c>
      <c r="AF47" s="5"/>
      <c r="AG47" s="6"/>
      <c r="AH47" s="6"/>
      <c r="AI47" s="73">
        <f t="shared" si="4"/>
        <v>153</v>
      </c>
      <c r="AJ47" s="27"/>
      <c r="AK47" s="42"/>
      <c r="AL47" s="44"/>
      <c r="AM47" s="5"/>
      <c r="AN47" s="6"/>
      <c r="AO47" s="6"/>
      <c r="AP47" s="73"/>
      <c r="AQ47" s="27"/>
      <c r="AR47" s="58" t="s">
        <v>30</v>
      </c>
      <c r="AS47" s="44" t="s">
        <v>35</v>
      </c>
      <c r="AT47" s="5"/>
      <c r="AU47" s="6"/>
      <c r="AV47" s="6"/>
      <c r="AW47" s="73">
        <f t="shared" si="6"/>
        <v>213</v>
      </c>
      <c r="AX47" s="27"/>
      <c r="AY47" s="42"/>
      <c r="AZ47" s="43"/>
      <c r="BA47" s="5"/>
      <c r="BB47" s="6"/>
      <c r="BC47" s="6"/>
      <c r="BD47" s="73"/>
      <c r="BE47" s="27"/>
      <c r="BF47" s="58" t="s">
        <v>30</v>
      </c>
      <c r="BG47" s="44" t="s">
        <v>139</v>
      </c>
      <c r="BH47" s="5"/>
      <c r="BI47" s="6"/>
      <c r="BJ47" s="6"/>
      <c r="BK47" s="73">
        <f t="shared" si="8"/>
        <v>274</v>
      </c>
      <c r="BL47" s="27"/>
      <c r="BM47" s="58"/>
      <c r="BN47" s="44"/>
      <c r="BO47" s="5"/>
      <c r="BP47" s="6"/>
      <c r="BQ47" s="6"/>
      <c r="BR47" s="73"/>
      <c r="BS47" s="41"/>
      <c r="BT47" s="58" t="s">
        <v>30</v>
      </c>
      <c r="BU47" s="44" t="s">
        <v>42</v>
      </c>
      <c r="BV47" s="5"/>
      <c r="BW47" s="6"/>
      <c r="BX47" s="6"/>
      <c r="BY47" s="73">
        <f t="shared" si="10"/>
        <v>335</v>
      </c>
      <c r="BZ47" s="27"/>
      <c r="CA47" s="58" t="s">
        <v>30</v>
      </c>
      <c r="CB47" s="44" t="s">
        <v>34</v>
      </c>
      <c r="CC47" s="5"/>
      <c r="CD47" s="6"/>
      <c r="CE47" s="6"/>
      <c r="CF47" s="73">
        <f t="shared" si="11"/>
        <v>366</v>
      </c>
      <c r="CH47" s="64">
        <v>5</v>
      </c>
      <c r="CI47" s="69" t="s">
        <v>94</v>
      </c>
      <c r="CJ47" s="70">
        <f>AVERAGE(F50,M50,T50,AA50,AH50)</f>
        <v>0</v>
      </c>
    </row>
    <row r="48" spans="2:88" x14ac:dyDescent="0.15">
      <c r="B48" s="85" t="s">
        <v>31</v>
      </c>
      <c r="C48" s="45" t="s">
        <v>47</v>
      </c>
      <c r="D48" s="59">
        <f>COUNTIF(D$17:D$47,"○")</f>
        <v>0</v>
      </c>
      <c r="E48" s="60">
        <f>COUNTA(E$17:E$47)</f>
        <v>0</v>
      </c>
      <c r="F48" s="60">
        <f>COUNTA(F$17:F$47)</f>
        <v>0</v>
      </c>
      <c r="G48" s="61" t="s">
        <v>49</v>
      </c>
      <c r="H48" s="12"/>
      <c r="I48" s="85" t="s">
        <v>31</v>
      </c>
      <c r="J48" s="45" t="s">
        <v>47</v>
      </c>
      <c r="K48" s="66">
        <f>COUNTIF(K$17:K$47,"○")</f>
        <v>0</v>
      </c>
      <c r="L48" s="60">
        <f>COUNTA(L$17:L$47)</f>
        <v>0</v>
      </c>
      <c r="M48" s="60">
        <f>COUNTA(M$17:M$47)</f>
        <v>0</v>
      </c>
      <c r="N48" s="61" t="s">
        <v>49</v>
      </c>
      <c r="O48" s="12"/>
      <c r="P48" s="85" t="s">
        <v>31</v>
      </c>
      <c r="Q48" s="45" t="s">
        <v>47</v>
      </c>
      <c r="R48" s="66">
        <f>COUNTIF(R$17:R$47,"○")</f>
        <v>0</v>
      </c>
      <c r="S48" s="60">
        <f>COUNTA(S$17:S$47)</f>
        <v>0</v>
      </c>
      <c r="T48" s="60">
        <f>COUNTA(T$17:T$47)</f>
        <v>0</v>
      </c>
      <c r="U48" s="61" t="s">
        <v>49</v>
      </c>
      <c r="V48" s="12"/>
      <c r="W48" s="85" t="s">
        <v>31</v>
      </c>
      <c r="X48" s="45" t="s">
        <v>47</v>
      </c>
      <c r="Y48" s="66">
        <f>COUNTIF(Y$17:Y$47,"○")</f>
        <v>0</v>
      </c>
      <c r="Z48" s="60">
        <f>COUNTA(Z$17:Z$47)</f>
        <v>0</v>
      </c>
      <c r="AA48" s="60">
        <f>COUNTA(AA$17:AA$47)</f>
        <v>0</v>
      </c>
      <c r="AB48" s="61" t="s">
        <v>49</v>
      </c>
      <c r="AC48" s="12"/>
      <c r="AD48" s="85" t="s">
        <v>31</v>
      </c>
      <c r="AE48" s="45" t="s">
        <v>47</v>
      </c>
      <c r="AF48" s="66">
        <f>COUNTIF(AF$17:AF$47,"○")</f>
        <v>0</v>
      </c>
      <c r="AG48" s="60">
        <f>COUNTA(AG$17:AG$47)</f>
        <v>0</v>
      </c>
      <c r="AH48" s="60">
        <f>COUNTA(AH$17:AH$47)</f>
        <v>0</v>
      </c>
      <c r="AI48" s="61" t="s">
        <v>49</v>
      </c>
      <c r="AJ48" s="12"/>
      <c r="AK48" s="85" t="s">
        <v>31</v>
      </c>
      <c r="AL48" s="45" t="s">
        <v>47</v>
      </c>
      <c r="AM48" s="66">
        <f>COUNTIF(AM$17:AM$47,"○")</f>
        <v>0</v>
      </c>
      <c r="AN48" s="60">
        <f>COUNTA(AN$17:AN$47)</f>
        <v>0</v>
      </c>
      <c r="AO48" s="60">
        <f>COUNTA(AO$17:AO$47)</f>
        <v>0</v>
      </c>
      <c r="AP48" s="61" t="s">
        <v>49</v>
      </c>
      <c r="AQ48" s="12"/>
      <c r="AR48" s="85" t="s">
        <v>31</v>
      </c>
      <c r="AS48" s="45" t="s">
        <v>47</v>
      </c>
      <c r="AT48" s="66">
        <f>COUNTIF(AT$17:AT$47,"○")</f>
        <v>0</v>
      </c>
      <c r="AU48" s="60">
        <f>COUNTA(AU$17:AU$47)</f>
        <v>0</v>
      </c>
      <c r="AV48" s="60">
        <f>COUNTA(AV$17:AV$47)</f>
        <v>0</v>
      </c>
      <c r="AW48" s="61" t="s">
        <v>49</v>
      </c>
      <c r="AX48" s="12"/>
      <c r="AY48" s="85" t="s">
        <v>31</v>
      </c>
      <c r="AZ48" s="45" t="s">
        <v>47</v>
      </c>
      <c r="BA48" s="66">
        <f>COUNTIF(BA$17:BA$47,"○")</f>
        <v>0</v>
      </c>
      <c r="BB48" s="60">
        <f>COUNTA(BB$17:BB$47)</f>
        <v>0</v>
      </c>
      <c r="BC48" s="60">
        <f>COUNTA(BC$17:BC$47)</f>
        <v>0</v>
      </c>
      <c r="BD48" s="61" t="s">
        <v>49</v>
      </c>
      <c r="BE48" s="12"/>
      <c r="BF48" s="85" t="s">
        <v>31</v>
      </c>
      <c r="BG48" s="45" t="s">
        <v>47</v>
      </c>
      <c r="BH48" s="66">
        <f>COUNTIF(BH$17:BH$47,"○")</f>
        <v>0</v>
      </c>
      <c r="BI48" s="60">
        <f>COUNTA(BI$17:BI$47)</f>
        <v>0</v>
      </c>
      <c r="BJ48" s="60">
        <f>COUNTA(BJ$17:BJ$47)</f>
        <v>0</v>
      </c>
      <c r="BK48" s="61" t="s">
        <v>49</v>
      </c>
      <c r="BL48" s="12"/>
      <c r="BM48" s="85" t="s">
        <v>31</v>
      </c>
      <c r="BN48" s="45" t="s">
        <v>47</v>
      </c>
      <c r="BO48" s="66">
        <f>COUNTIF(BO$17:BO$47,"○")</f>
        <v>0</v>
      </c>
      <c r="BP48" s="60">
        <f>COUNTA(BP$17:BP$47)</f>
        <v>0</v>
      </c>
      <c r="BQ48" s="60">
        <f>COUNTA(BQ$17:BQ$47)</f>
        <v>0</v>
      </c>
      <c r="BR48" s="61" t="s">
        <v>49</v>
      </c>
      <c r="BS48" s="12"/>
      <c r="BT48" s="85" t="s">
        <v>31</v>
      </c>
      <c r="BU48" s="45" t="s">
        <v>47</v>
      </c>
      <c r="BV48" s="66">
        <f>COUNTIF(BV$17:BV$47,"○")</f>
        <v>0</v>
      </c>
      <c r="BW48" s="60">
        <f>COUNTA(BW$17:BW$47)</f>
        <v>0</v>
      </c>
      <c r="BX48" s="60">
        <f>COUNTA(BX$17:BX$47)</f>
        <v>0</v>
      </c>
      <c r="BY48" s="61" t="s">
        <v>49</v>
      </c>
      <c r="BZ48" s="12"/>
      <c r="CA48" s="85" t="s">
        <v>31</v>
      </c>
      <c r="CB48" s="45" t="s">
        <v>47</v>
      </c>
      <c r="CC48" s="66">
        <f>COUNTIF(CC$17:CC$47,"○")</f>
        <v>0</v>
      </c>
      <c r="CD48" s="60">
        <f>COUNTA(CD$17:CD$47)</f>
        <v>0</v>
      </c>
      <c r="CE48" s="60">
        <f>COUNTA(CE$17:CE$47)</f>
        <v>0</v>
      </c>
      <c r="CF48" s="63" t="s">
        <v>49</v>
      </c>
      <c r="CH48" s="64"/>
      <c r="CI48" s="69" t="s">
        <v>95</v>
      </c>
      <c r="CJ48" s="70">
        <f>AVERAGE(M50,T50,AA50,AH50,AO50)</f>
        <v>0</v>
      </c>
    </row>
    <row r="49" spans="2:88" x14ac:dyDescent="0.15">
      <c r="B49" s="86"/>
      <c r="C49" s="45" t="s">
        <v>48</v>
      </c>
      <c r="D49" s="61" t="s">
        <v>49</v>
      </c>
      <c r="E49" s="62">
        <f>SUM(E17:E47)</f>
        <v>0</v>
      </c>
      <c r="F49" s="62">
        <f>SUM(F17:F47)</f>
        <v>0</v>
      </c>
      <c r="G49" s="63" t="s">
        <v>49</v>
      </c>
      <c r="I49" s="86"/>
      <c r="J49" s="45" t="s">
        <v>48</v>
      </c>
      <c r="K49" s="61" t="s">
        <v>49</v>
      </c>
      <c r="L49" s="62">
        <f>SUM(L17:L47)</f>
        <v>0</v>
      </c>
      <c r="M49" s="62">
        <f>SUM(M17:M47)</f>
        <v>0</v>
      </c>
      <c r="N49" s="63" t="s">
        <v>49</v>
      </c>
      <c r="P49" s="86"/>
      <c r="Q49" s="45" t="s">
        <v>48</v>
      </c>
      <c r="R49" s="61" t="s">
        <v>49</v>
      </c>
      <c r="S49" s="62">
        <f>SUM(S17:S47)</f>
        <v>0</v>
      </c>
      <c r="T49" s="62">
        <f>SUM(T17:T47)</f>
        <v>0</v>
      </c>
      <c r="U49" s="63" t="s">
        <v>49</v>
      </c>
      <c r="W49" s="86"/>
      <c r="X49" s="45" t="s">
        <v>48</v>
      </c>
      <c r="Y49" s="61" t="s">
        <v>49</v>
      </c>
      <c r="Z49" s="62">
        <f>SUM(Z17:Z47)</f>
        <v>0</v>
      </c>
      <c r="AA49" s="62">
        <f>SUM(AA17:AA47)</f>
        <v>0</v>
      </c>
      <c r="AB49" s="63" t="s">
        <v>49</v>
      </c>
      <c r="AD49" s="86"/>
      <c r="AE49" s="45" t="s">
        <v>48</v>
      </c>
      <c r="AF49" s="61" t="s">
        <v>49</v>
      </c>
      <c r="AG49" s="62">
        <f>SUM(AG17:AG47)</f>
        <v>0</v>
      </c>
      <c r="AH49" s="62">
        <f>SUM(AH17:AH47)</f>
        <v>0</v>
      </c>
      <c r="AI49" s="63" t="s">
        <v>49</v>
      </c>
      <c r="AK49" s="86"/>
      <c r="AL49" s="45" t="s">
        <v>48</v>
      </c>
      <c r="AM49" s="61" t="s">
        <v>49</v>
      </c>
      <c r="AN49" s="62">
        <f>SUM(AN17:AN47)</f>
        <v>0</v>
      </c>
      <c r="AO49" s="62">
        <f>SUM(AO17:AO47)</f>
        <v>0</v>
      </c>
      <c r="AP49" s="63" t="s">
        <v>49</v>
      </c>
      <c r="AR49" s="86"/>
      <c r="AS49" s="45" t="s">
        <v>48</v>
      </c>
      <c r="AT49" s="61" t="s">
        <v>49</v>
      </c>
      <c r="AU49" s="62">
        <f>SUM(AU17:AU47)</f>
        <v>0</v>
      </c>
      <c r="AV49" s="62">
        <f>SUM(AV17:AV47)</f>
        <v>0</v>
      </c>
      <c r="AW49" s="63" t="s">
        <v>49</v>
      </c>
      <c r="AY49" s="86"/>
      <c r="AZ49" s="45" t="s">
        <v>48</v>
      </c>
      <c r="BA49" s="61" t="s">
        <v>49</v>
      </c>
      <c r="BB49" s="62">
        <f>SUM(BB17:BB47)</f>
        <v>0</v>
      </c>
      <c r="BC49" s="62">
        <f>SUM(BC17:BC47)</f>
        <v>0</v>
      </c>
      <c r="BD49" s="63" t="s">
        <v>49</v>
      </c>
      <c r="BF49" s="86"/>
      <c r="BG49" s="45" t="s">
        <v>48</v>
      </c>
      <c r="BH49" s="61" t="s">
        <v>49</v>
      </c>
      <c r="BI49" s="62">
        <f>SUM(BI17:BI47)</f>
        <v>0</v>
      </c>
      <c r="BJ49" s="62">
        <f>SUM(BJ17:BJ47)</f>
        <v>0</v>
      </c>
      <c r="BK49" s="63" t="s">
        <v>49</v>
      </c>
      <c r="BM49" s="86"/>
      <c r="BN49" s="45" t="s">
        <v>48</v>
      </c>
      <c r="BO49" s="61" t="s">
        <v>49</v>
      </c>
      <c r="BP49" s="62">
        <f>SUM(BP17:BP47)</f>
        <v>0</v>
      </c>
      <c r="BQ49" s="62">
        <f>SUM(BQ17:BQ47)</f>
        <v>0</v>
      </c>
      <c r="BR49" s="63" t="s">
        <v>49</v>
      </c>
      <c r="BT49" s="86"/>
      <c r="BU49" s="45" t="s">
        <v>48</v>
      </c>
      <c r="BV49" s="61" t="s">
        <v>49</v>
      </c>
      <c r="BW49" s="62">
        <f>SUM(BW17:BW47)</f>
        <v>0</v>
      </c>
      <c r="BX49" s="62">
        <f>SUM(BX17:BX47)</f>
        <v>0</v>
      </c>
      <c r="BY49" s="63" t="s">
        <v>49</v>
      </c>
      <c r="CA49" s="86"/>
      <c r="CB49" s="45" t="s">
        <v>48</v>
      </c>
      <c r="CC49" s="61" t="s">
        <v>49</v>
      </c>
      <c r="CD49" s="62">
        <f>SUM(CD17:CD47)</f>
        <v>0</v>
      </c>
      <c r="CE49" s="62">
        <f>SUM(CE17:CE47)</f>
        <v>0</v>
      </c>
      <c r="CF49" s="63" t="s">
        <v>49</v>
      </c>
      <c r="CH49" s="64"/>
      <c r="CI49" s="69" t="s">
        <v>96</v>
      </c>
      <c r="CJ49" s="70">
        <f>AVERAGE(T50,AA50,AH50,AO50,AV50)</f>
        <v>0</v>
      </c>
    </row>
    <row r="50" spans="2:88" x14ac:dyDescent="0.15">
      <c r="D50" s="64"/>
      <c r="E50" s="64"/>
      <c r="F50" s="65">
        <f>+E49+F49</f>
        <v>0</v>
      </c>
      <c r="G50" s="64"/>
      <c r="K50" s="64"/>
      <c r="L50" s="64"/>
      <c r="M50" s="65">
        <f>+L49+M49</f>
        <v>0</v>
      </c>
      <c r="N50" s="64"/>
      <c r="R50" s="64"/>
      <c r="S50" s="64"/>
      <c r="T50" s="65">
        <f>+S49+T49</f>
        <v>0</v>
      </c>
      <c r="U50" s="64"/>
      <c r="Y50" s="64"/>
      <c r="Z50" s="64"/>
      <c r="AA50" s="65">
        <f>+Z49+AA49</f>
        <v>0</v>
      </c>
      <c r="AB50" s="64"/>
      <c r="AF50" s="64"/>
      <c r="AG50" s="64"/>
      <c r="AH50" s="65">
        <f>+AG49+AH49</f>
        <v>0</v>
      </c>
      <c r="AI50" s="64"/>
      <c r="AM50" s="64"/>
      <c r="AN50" s="64"/>
      <c r="AO50" s="65">
        <f>+AN49+AO49</f>
        <v>0</v>
      </c>
      <c r="AP50" s="64"/>
      <c r="AT50" s="64"/>
      <c r="AU50" s="64"/>
      <c r="AV50" s="65">
        <f>+AU49+AV49</f>
        <v>0</v>
      </c>
      <c r="AW50" s="64"/>
      <c r="BA50" s="64"/>
      <c r="BB50" s="64"/>
      <c r="BC50" s="65">
        <f>+BB49+BC49</f>
        <v>0</v>
      </c>
      <c r="BD50" s="64"/>
      <c r="BH50" s="64"/>
      <c r="BI50" s="64"/>
      <c r="BJ50" s="65">
        <f>+BI49+BJ49</f>
        <v>0</v>
      </c>
      <c r="BK50" s="64"/>
      <c r="BO50" s="64"/>
      <c r="BP50" s="64"/>
      <c r="BQ50" s="65">
        <f>+BP49+BQ49</f>
        <v>0</v>
      </c>
      <c r="BR50" s="64"/>
      <c r="BV50" s="64"/>
      <c r="BW50" s="64"/>
      <c r="BX50" s="65">
        <f>+BW49+BX49</f>
        <v>0</v>
      </c>
      <c r="BY50" s="64"/>
      <c r="CC50" s="64"/>
      <c r="CD50" s="64"/>
      <c r="CE50" s="65">
        <f>+CD49+CE49</f>
        <v>0</v>
      </c>
      <c r="CF50" s="64"/>
      <c r="CH50" s="64"/>
      <c r="CI50" s="69" t="s">
        <v>97</v>
      </c>
      <c r="CJ50" s="70">
        <f>AVERAGE(AA50,AH50,AO50,AV50,BC50)</f>
        <v>0</v>
      </c>
    </row>
    <row r="51" spans="2:88" x14ac:dyDescent="0.15">
      <c r="AA51" s="46"/>
      <c r="CH51" s="64"/>
      <c r="CI51" s="69" t="s">
        <v>98</v>
      </c>
      <c r="CJ51" s="70">
        <f>AVERAGE(AH50,AO50,AV50,BC50,BJ50)</f>
        <v>0</v>
      </c>
    </row>
    <row r="52" spans="2:88" x14ac:dyDescent="0.15">
      <c r="CH52" s="64"/>
      <c r="CI52" s="69" t="s">
        <v>99</v>
      </c>
      <c r="CJ52" s="70">
        <f>AVERAGE(AO50,AV50,BC50,BJ50,BQ50)</f>
        <v>0</v>
      </c>
    </row>
    <row r="53" spans="2:88" x14ac:dyDescent="0.15">
      <c r="D53" s="47"/>
      <c r="CH53" s="64"/>
      <c r="CI53" s="69" t="s">
        <v>100</v>
      </c>
      <c r="CJ53" s="70">
        <f>AVERAGE(AV50,BC50,BJ50,BQ50,BX50)</f>
        <v>0</v>
      </c>
    </row>
    <row r="54" spans="2:88" x14ac:dyDescent="0.15">
      <c r="D54" s="47"/>
      <c r="CH54" s="64"/>
      <c r="CI54" s="69" t="s">
        <v>101</v>
      </c>
      <c r="CJ54" s="70">
        <f>AVERAGE(BC50,BJ50,BQ50,BX50,CE50)</f>
        <v>0</v>
      </c>
    </row>
    <row r="55" spans="2:88" x14ac:dyDescent="0.15">
      <c r="D55" s="47"/>
      <c r="CH55" s="64">
        <v>6</v>
      </c>
      <c r="CI55" s="69" t="s">
        <v>102</v>
      </c>
      <c r="CJ55" s="70">
        <f>AVERAGE(F50,M50,T50,AA50,AH50,AO50)</f>
        <v>0</v>
      </c>
    </row>
    <row r="56" spans="2:88" x14ac:dyDescent="0.15">
      <c r="D56" s="47"/>
      <c r="CH56" s="64"/>
      <c r="CI56" s="69" t="s">
        <v>103</v>
      </c>
      <c r="CJ56" s="70">
        <f>AVERAGE(M50,T50,AA50,AH50,AO50,AV50)</f>
        <v>0</v>
      </c>
    </row>
    <row r="57" spans="2:88" x14ac:dyDescent="0.15">
      <c r="D57" s="47"/>
      <c r="CH57" s="64"/>
      <c r="CI57" s="69" t="s">
        <v>104</v>
      </c>
      <c r="CJ57" s="70">
        <f>AVERAGE(T50,AA50,AH50,AO50,AV50,BC50)</f>
        <v>0</v>
      </c>
    </row>
    <row r="58" spans="2:88" x14ac:dyDescent="0.15">
      <c r="D58" s="47"/>
      <c r="CH58" s="64"/>
      <c r="CI58" s="69" t="s">
        <v>105</v>
      </c>
      <c r="CJ58" s="70">
        <f>AVERAGE(AA50,AH50,AO50,AV50,BC50,BJ50)</f>
        <v>0</v>
      </c>
    </row>
    <row r="59" spans="2:88" x14ac:dyDescent="0.15">
      <c r="D59" s="47"/>
      <c r="CH59" s="64"/>
      <c r="CI59" s="69" t="s">
        <v>106</v>
      </c>
      <c r="CJ59" s="70">
        <f>AVERAGE(AH50,AO50,AV50,BC50,BJ50,BQ50)</f>
        <v>0</v>
      </c>
    </row>
    <row r="60" spans="2:88" x14ac:dyDescent="0.15">
      <c r="D60" s="47"/>
      <c r="CH60" s="64"/>
      <c r="CI60" s="69" t="s">
        <v>107</v>
      </c>
      <c r="CJ60" s="70">
        <f>AVERAGE(AO50,AV50,BC50,BJ50,BQ50,BX50)</f>
        <v>0</v>
      </c>
    </row>
    <row r="61" spans="2:88" x14ac:dyDescent="0.15">
      <c r="D61" s="47"/>
      <c r="CH61" s="64"/>
      <c r="CI61" s="69" t="s">
        <v>108</v>
      </c>
      <c r="CJ61" s="70">
        <f>AVERAGE(AV50,BC50,BJ50,BQ50,BX50,CE50)</f>
        <v>0</v>
      </c>
    </row>
    <row r="62" spans="2:88" x14ac:dyDescent="0.15">
      <c r="D62" s="47"/>
    </row>
    <row r="63" spans="2:88" x14ac:dyDescent="0.15">
      <c r="D63" s="47"/>
    </row>
  </sheetData>
  <sheetProtection password="F322" sheet="1" objects="1" scenarios="1"/>
  <mergeCells count="38">
    <mergeCell ref="BH15:BK15"/>
    <mergeCell ref="BO15:BR15"/>
    <mergeCell ref="BV15:BY15"/>
    <mergeCell ref="CC15:CF15"/>
    <mergeCell ref="AI4:AJ4"/>
    <mergeCell ref="AI5:AJ5"/>
    <mergeCell ref="AI6:AJ6"/>
    <mergeCell ref="AI7:AJ7"/>
    <mergeCell ref="AF15:AI15"/>
    <mergeCell ref="AM15:AP15"/>
    <mergeCell ref="AT15:AW15"/>
    <mergeCell ref="BA15:BD15"/>
    <mergeCell ref="AI8:AJ8"/>
    <mergeCell ref="AI9:AJ9"/>
    <mergeCell ref="AI10:AJ10"/>
    <mergeCell ref="AI11:AJ11"/>
    <mergeCell ref="D15:G15"/>
    <mergeCell ref="K15:N15"/>
    <mergeCell ref="R15:U15"/>
    <mergeCell ref="Y15:AB15"/>
    <mergeCell ref="AR48:AR49"/>
    <mergeCell ref="AK48:AK49"/>
    <mergeCell ref="AY48:AY49"/>
    <mergeCell ref="BF48:BF49"/>
    <mergeCell ref="BM48:BM49"/>
    <mergeCell ref="BT48:BT49"/>
    <mergeCell ref="CA48:CA49"/>
    <mergeCell ref="B48:B49"/>
    <mergeCell ref="I48:I49"/>
    <mergeCell ref="P48:P49"/>
    <mergeCell ref="W48:W49"/>
    <mergeCell ref="AD48:AD49"/>
    <mergeCell ref="AI12:AJ12"/>
    <mergeCell ref="Z9:AC11"/>
    <mergeCell ref="W9:Y11"/>
    <mergeCell ref="W4:Y7"/>
    <mergeCell ref="W8:Y8"/>
    <mergeCell ref="W12:Y12"/>
  </mergeCells>
  <phoneticPr fontId="1"/>
  <conditionalFormatting sqref="F50">
    <cfRule type="cellIs" dxfId="47" priority="48" operator="greaterThanOrEqual">
      <formula>100</formula>
    </cfRule>
  </conditionalFormatting>
  <conditionalFormatting sqref="M50">
    <cfRule type="cellIs" dxfId="46" priority="24" operator="greaterThanOrEqual">
      <formula>100</formula>
    </cfRule>
  </conditionalFormatting>
  <conditionalFormatting sqref="T50">
    <cfRule type="cellIs" dxfId="45" priority="23" operator="greaterThanOrEqual">
      <formula>100</formula>
    </cfRule>
  </conditionalFormatting>
  <conditionalFormatting sqref="AA50">
    <cfRule type="cellIs" dxfId="44" priority="22" operator="greaterThanOrEqual">
      <formula>100</formula>
    </cfRule>
  </conditionalFormatting>
  <conditionalFormatting sqref="AH50">
    <cfRule type="cellIs" dxfId="43" priority="21" operator="greaterThanOrEqual">
      <formula>100</formula>
    </cfRule>
  </conditionalFormatting>
  <conditionalFormatting sqref="CE50">
    <cfRule type="cellIs" dxfId="42" priority="14" operator="greaterThanOrEqual">
      <formula>100</formula>
    </cfRule>
  </conditionalFormatting>
  <conditionalFormatting sqref="AO50">
    <cfRule type="cellIs" dxfId="41" priority="20" operator="greaterThanOrEqual">
      <formula>100</formula>
    </cfRule>
  </conditionalFormatting>
  <conditionalFormatting sqref="AV50">
    <cfRule type="cellIs" dxfId="40" priority="19" operator="greaterThanOrEqual">
      <formula>100</formula>
    </cfRule>
  </conditionalFormatting>
  <conditionalFormatting sqref="BC50">
    <cfRule type="cellIs" dxfId="39" priority="18" operator="greaterThanOrEqual">
      <formula>100</formula>
    </cfRule>
  </conditionalFormatting>
  <conditionalFormatting sqref="BJ50">
    <cfRule type="cellIs" dxfId="38" priority="17" operator="greaterThanOrEqual">
      <formula>100</formula>
    </cfRule>
  </conditionalFormatting>
  <conditionalFormatting sqref="BQ50">
    <cfRule type="cellIs" dxfId="37" priority="16" operator="greaterThanOrEqual">
      <formula>100</formula>
    </cfRule>
  </conditionalFormatting>
  <conditionalFormatting sqref="BX50">
    <cfRule type="cellIs" dxfId="36" priority="15" operator="greaterThanOrEqual">
      <formula>100</formula>
    </cfRule>
  </conditionalFormatting>
  <conditionalFormatting sqref="G17:G47">
    <cfRule type="cellIs" dxfId="35" priority="13" operator="greaterThanOrEqual">
      <formula>13</formula>
    </cfRule>
  </conditionalFormatting>
  <conditionalFormatting sqref="N17:N47">
    <cfRule type="cellIs" dxfId="34" priority="12" operator="greaterThanOrEqual">
      <formula>13</formula>
    </cfRule>
  </conditionalFormatting>
  <conditionalFormatting sqref="CF17:CF47">
    <cfRule type="cellIs" dxfId="33" priority="1" operator="greaterThanOrEqual">
      <formula>13</formula>
    </cfRule>
  </conditionalFormatting>
  <conditionalFormatting sqref="U17:U47">
    <cfRule type="cellIs" dxfId="32" priority="10" operator="greaterThanOrEqual">
      <formula>13</formula>
    </cfRule>
  </conditionalFormatting>
  <conditionalFormatting sqref="AB17:AB47">
    <cfRule type="cellIs" dxfId="31" priority="9" operator="greaterThanOrEqual">
      <formula>13</formula>
    </cfRule>
  </conditionalFormatting>
  <conditionalFormatting sqref="AI17:AI47">
    <cfRule type="cellIs" dxfId="30" priority="8" operator="greaterThanOrEqual">
      <formula>13</formula>
    </cfRule>
  </conditionalFormatting>
  <conditionalFormatting sqref="AP17:AP47">
    <cfRule type="cellIs" dxfId="29" priority="7" operator="greaterThanOrEqual">
      <formula>13</formula>
    </cfRule>
  </conditionalFormatting>
  <conditionalFormatting sqref="AW17:AW47">
    <cfRule type="cellIs" dxfId="28" priority="6" operator="greaterThanOrEqual">
      <formula>13</formula>
    </cfRule>
  </conditionalFormatting>
  <conditionalFormatting sqref="BD17:BD47">
    <cfRule type="cellIs" dxfId="27" priority="5" operator="greaterThanOrEqual">
      <formula>13</formula>
    </cfRule>
  </conditionalFormatting>
  <conditionalFormatting sqref="BK17:BK47">
    <cfRule type="cellIs" dxfId="26" priority="4" operator="greaterThanOrEqual">
      <formula>13</formula>
    </cfRule>
  </conditionalFormatting>
  <conditionalFormatting sqref="BR17:BR47">
    <cfRule type="cellIs" dxfId="25" priority="3" operator="greaterThanOrEqual">
      <formula>13</formula>
    </cfRule>
  </conditionalFormatting>
  <conditionalFormatting sqref="BY17:BY47">
    <cfRule type="cellIs" dxfId="24" priority="2" operator="greaterThanOrEqual">
      <formula>13</formula>
    </cfRule>
  </conditionalFormatting>
  <pageMargins left="0.31496062992125984" right="0.31496062992125984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J63"/>
  <sheetViews>
    <sheetView workbookViewId="0"/>
  </sheetViews>
  <sheetFormatPr defaultRowHeight="12" x14ac:dyDescent="0.15"/>
  <cols>
    <col min="1" max="1" width="2.625" style="8" customWidth="1"/>
    <col min="2" max="3" width="4.125" style="8" customWidth="1"/>
    <col min="4" max="7" width="5.625" style="8" customWidth="1"/>
    <col min="8" max="8" width="2.625" style="8" customWidth="1"/>
    <col min="9" max="10" width="4.125" style="8" customWidth="1"/>
    <col min="11" max="14" width="5.625" style="8" customWidth="1"/>
    <col min="15" max="15" width="2.625" style="8" customWidth="1"/>
    <col min="16" max="17" width="4.125" style="8" customWidth="1"/>
    <col min="18" max="21" width="5.625" style="8" customWidth="1"/>
    <col min="22" max="22" width="2.625" style="8" customWidth="1"/>
    <col min="23" max="24" width="4.125" style="8" customWidth="1"/>
    <col min="25" max="28" width="5.625" style="8" customWidth="1"/>
    <col min="29" max="29" width="2.625" style="8" customWidth="1"/>
    <col min="30" max="31" width="4.125" style="8" customWidth="1"/>
    <col min="32" max="35" width="5.625" style="8" customWidth="1"/>
    <col min="36" max="36" width="2.625" style="8" customWidth="1"/>
    <col min="37" max="38" width="4.125" style="8" customWidth="1"/>
    <col min="39" max="42" width="5.625" style="8" customWidth="1"/>
    <col min="43" max="43" width="2.625" style="8" customWidth="1"/>
    <col min="44" max="45" width="4.125" style="8" customWidth="1"/>
    <col min="46" max="49" width="5.625" style="8" customWidth="1"/>
    <col min="50" max="50" width="2.625" style="8" customWidth="1"/>
    <col min="51" max="52" width="4.125" style="8" customWidth="1"/>
    <col min="53" max="56" width="5.625" style="8" customWidth="1"/>
    <col min="57" max="57" width="2.625" style="8" customWidth="1"/>
    <col min="58" max="59" width="4.125" style="8" customWidth="1"/>
    <col min="60" max="63" width="5.625" style="8" customWidth="1"/>
    <col min="64" max="64" width="2.625" style="8" customWidth="1"/>
    <col min="65" max="66" width="4.125" style="8" customWidth="1"/>
    <col min="67" max="70" width="5.625" style="8" customWidth="1"/>
    <col min="71" max="71" width="2.625" style="8" customWidth="1"/>
    <col min="72" max="73" width="4.125" style="8" customWidth="1"/>
    <col min="74" max="77" width="5.625" style="8" customWidth="1"/>
    <col min="78" max="78" width="2.625" style="8" customWidth="1"/>
    <col min="79" max="80" width="4.125" style="8" customWidth="1"/>
    <col min="81" max="85" width="5.625" style="8" customWidth="1"/>
    <col min="86" max="88" width="5.625" style="8" hidden="1" customWidth="1"/>
    <col min="89" max="16384" width="9" style="8"/>
  </cols>
  <sheetData>
    <row r="2" spans="2:85" ht="21" x14ac:dyDescent="0.15">
      <c r="B2" s="7" t="s">
        <v>124</v>
      </c>
    </row>
    <row r="4" spans="2:85" ht="12.75" customHeight="1" x14ac:dyDescent="0.15">
      <c r="B4" s="8" t="s">
        <v>118</v>
      </c>
      <c r="W4" s="82" t="s">
        <v>121</v>
      </c>
      <c r="X4" s="83"/>
      <c r="Y4" s="84"/>
      <c r="Z4" s="48" t="s">
        <v>60</v>
      </c>
      <c r="AA4" s="49"/>
      <c r="AB4" s="49"/>
      <c r="AC4" s="49"/>
      <c r="AD4" s="49"/>
      <c r="AE4" s="49"/>
      <c r="AF4" s="11"/>
      <c r="AG4" s="11"/>
      <c r="AH4" s="11"/>
      <c r="AI4" s="90">
        <f>SUM(D48,K48,R48,Y48,AF48,AM48,AT48,BA48,BH48,BO48,BV48,CC48)</f>
        <v>130</v>
      </c>
      <c r="AJ4" s="91"/>
      <c r="AK4" s="64" t="str">
        <f>IF(AI4&gt;=105,"OK","")</f>
        <v>OK</v>
      </c>
    </row>
    <row r="5" spans="2:85" x14ac:dyDescent="0.15">
      <c r="B5" s="8" t="s">
        <v>119</v>
      </c>
      <c r="W5" s="82"/>
      <c r="X5" s="83"/>
      <c r="Y5" s="84"/>
      <c r="Z5" s="50" t="s">
        <v>50</v>
      </c>
      <c r="AA5" s="51"/>
      <c r="AB5" s="51"/>
      <c r="AC5" s="51"/>
      <c r="AD5" s="51"/>
      <c r="AE5" s="51"/>
      <c r="AF5" s="14"/>
      <c r="AG5" s="14"/>
      <c r="AH5" s="14"/>
      <c r="AI5" s="92">
        <f>+AI4-AI6</f>
        <v>113</v>
      </c>
      <c r="AJ5" s="93"/>
      <c r="AK5" s="64"/>
    </row>
    <row r="6" spans="2:85" x14ac:dyDescent="0.15">
      <c r="B6" s="8" t="s">
        <v>120</v>
      </c>
      <c r="W6" s="82"/>
      <c r="X6" s="83"/>
      <c r="Y6" s="84"/>
      <c r="Z6" s="50" t="s">
        <v>56</v>
      </c>
      <c r="AA6" s="51"/>
      <c r="AB6" s="51"/>
      <c r="AC6" s="51"/>
      <c r="AD6" s="51"/>
      <c r="AE6" s="51"/>
      <c r="AF6" s="14"/>
      <c r="AG6" s="14"/>
      <c r="AH6" s="14"/>
      <c r="AI6" s="94">
        <f>SUM(E48,L48,S48,Z48,AG48,AN48,AU48,BB48,BI48,BP48,BW48,CD48)</f>
        <v>17</v>
      </c>
      <c r="AJ6" s="95"/>
      <c r="AK6" s="64"/>
    </row>
    <row r="7" spans="2:85" x14ac:dyDescent="0.15">
      <c r="B7" s="8" t="s">
        <v>125</v>
      </c>
      <c r="W7" s="82"/>
      <c r="X7" s="83"/>
      <c r="Y7" s="84"/>
      <c r="Z7" s="50" t="s">
        <v>57</v>
      </c>
      <c r="AA7" s="51"/>
      <c r="AB7" s="51"/>
      <c r="AC7" s="51"/>
      <c r="AD7" s="51"/>
      <c r="AE7" s="51"/>
      <c r="AF7" s="14"/>
      <c r="AG7" s="14"/>
      <c r="AH7" s="14"/>
      <c r="AI7" s="96">
        <f>SUM(E49,L49,S49,Z49,AG49,AN49,AU49,BB49,BI49,BP49,BW49,CD49)</f>
        <v>150</v>
      </c>
      <c r="AJ7" s="97"/>
      <c r="AK7" s="64"/>
    </row>
    <row r="8" spans="2:85" x14ac:dyDescent="0.15">
      <c r="W8" s="82" t="s">
        <v>122</v>
      </c>
      <c r="X8" s="83"/>
      <c r="Y8" s="84"/>
      <c r="Z8" s="15" t="s">
        <v>58</v>
      </c>
      <c r="AA8" s="16"/>
      <c r="AB8" s="16"/>
      <c r="AC8" s="54"/>
      <c r="AD8" s="16" t="s">
        <v>61</v>
      </c>
      <c r="AE8" s="16"/>
      <c r="AF8" s="54"/>
      <c r="AG8" s="54"/>
      <c r="AH8" s="54"/>
      <c r="AI8" s="98">
        <f>SUM(F49,M49,T49,AA49,AH49,AO49,AV49,BC49,BJ49,BQ49,BX49,CE49)</f>
        <v>203.5</v>
      </c>
      <c r="AJ8" s="99"/>
      <c r="AK8" s="64"/>
    </row>
    <row r="9" spans="2:85" x14ac:dyDescent="0.15">
      <c r="C9" s="8" t="s">
        <v>112</v>
      </c>
      <c r="D9" s="8" t="s">
        <v>53</v>
      </c>
      <c r="W9" s="82" t="s">
        <v>123</v>
      </c>
      <c r="X9" s="83"/>
      <c r="Y9" s="84"/>
      <c r="Z9" s="76" t="s">
        <v>62</v>
      </c>
      <c r="AA9" s="77"/>
      <c r="AB9" s="77"/>
      <c r="AC9" s="77"/>
      <c r="AD9" s="15" t="s">
        <v>61</v>
      </c>
      <c r="AE9" s="16"/>
      <c r="AF9" s="54"/>
      <c r="AG9" s="54"/>
      <c r="AH9" s="54"/>
      <c r="AI9" s="100">
        <f>+AI8+AI7</f>
        <v>353.5</v>
      </c>
      <c r="AJ9" s="99"/>
      <c r="AK9" s="64"/>
      <c r="AL9" s="51"/>
      <c r="AM9" s="51"/>
      <c r="AN9" s="51"/>
    </row>
    <row r="10" spans="2:85" x14ac:dyDescent="0.15">
      <c r="C10" s="8" t="s">
        <v>113</v>
      </c>
      <c r="D10" s="8" t="s">
        <v>55</v>
      </c>
      <c r="W10" s="82"/>
      <c r="X10" s="83"/>
      <c r="Y10" s="84"/>
      <c r="Z10" s="78"/>
      <c r="AA10" s="79"/>
      <c r="AB10" s="79"/>
      <c r="AC10" s="79"/>
      <c r="AD10" s="15" t="s">
        <v>63</v>
      </c>
      <c r="AE10" s="54"/>
      <c r="AF10" s="54"/>
      <c r="AG10" s="54"/>
      <c r="AH10" s="54"/>
      <c r="AI10" s="98" t="str">
        <f>IF(MAX(F50,M50,T50,AA50,AH50,AO50,AV50,BC50,BJ50,BQ50,BX50,CE50)&gt;=100,"－","OK")</f>
        <v>－</v>
      </c>
      <c r="AJ10" s="99"/>
      <c r="AK10" s="64"/>
      <c r="AL10" s="51"/>
      <c r="AM10" s="51"/>
      <c r="AN10" s="51"/>
    </row>
    <row r="11" spans="2:85" x14ac:dyDescent="0.15">
      <c r="C11" s="8" t="s">
        <v>114</v>
      </c>
      <c r="D11" s="8" t="s">
        <v>111</v>
      </c>
      <c r="W11" s="82"/>
      <c r="X11" s="83"/>
      <c r="Y11" s="84"/>
      <c r="Z11" s="80"/>
      <c r="AA11" s="81"/>
      <c r="AB11" s="81"/>
      <c r="AC11" s="81"/>
      <c r="AD11" s="15" t="s">
        <v>116</v>
      </c>
      <c r="AE11" s="16"/>
      <c r="AF11" s="54"/>
      <c r="AG11" s="54"/>
      <c r="AH11" s="54"/>
      <c r="AI11" s="98" t="str">
        <f>IF(MAX($CJ$17:$CJ$61)&lt;=80,"OK","－")</f>
        <v>OK</v>
      </c>
      <c r="AJ11" s="99"/>
      <c r="AK11" s="64"/>
      <c r="AL11" s="51"/>
      <c r="AM11" s="51"/>
      <c r="AN11" s="51"/>
    </row>
    <row r="12" spans="2:85" ht="13.5" x14ac:dyDescent="0.15">
      <c r="C12" s="8" t="s">
        <v>115</v>
      </c>
      <c r="D12" s="8" t="s">
        <v>109</v>
      </c>
      <c r="W12" s="82" t="s">
        <v>126</v>
      </c>
      <c r="X12" s="83"/>
      <c r="Y12" s="84"/>
      <c r="Z12" s="52" t="s">
        <v>117</v>
      </c>
      <c r="AA12" s="53"/>
      <c r="AB12" s="20"/>
      <c r="AC12" s="53"/>
      <c r="AD12" s="53"/>
      <c r="AE12" s="53"/>
      <c r="AF12" s="20"/>
      <c r="AG12" s="20"/>
      <c r="AH12" s="20"/>
      <c r="AI12" s="74" t="str">
        <f>IF(MAX($G$17:$G$47,$N$17:$N$47,$U$17:$U$47,$AB$17:$AB$47,$AI$17:$AI$47,$AP$17:$AP$47,$AW$17:$AW$47,$BD$17:$BD$47,$BK$17:$BK$47,$BR$17:$BR$47,$BY$17:$BY$47,$CF$17:$CF$47)&lt;=12,"OK","－")</f>
        <v>OK</v>
      </c>
      <c r="AJ12" s="75"/>
      <c r="AK12" s="64"/>
      <c r="AL12" s="21"/>
      <c r="AM12" s="21"/>
      <c r="AN12" s="21"/>
    </row>
    <row r="13" spans="2:85" ht="13.5" x14ac:dyDescent="0.15">
      <c r="AK13" s="21"/>
      <c r="AL13" s="21"/>
      <c r="AM13" s="21"/>
      <c r="AN13" s="21"/>
      <c r="AP13" s="21"/>
      <c r="AQ13" s="21"/>
      <c r="AR13" s="21"/>
      <c r="AS13" s="21"/>
    </row>
    <row r="14" spans="2:85" x14ac:dyDescent="0.15">
      <c r="B14" s="8" t="s">
        <v>51</v>
      </c>
    </row>
    <row r="15" spans="2:85" x14ac:dyDescent="0.15">
      <c r="B15" s="55" t="s">
        <v>45</v>
      </c>
      <c r="C15" s="22"/>
      <c r="D15" s="87" t="s">
        <v>144</v>
      </c>
      <c r="E15" s="88"/>
      <c r="F15" s="88"/>
      <c r="G15" s="89"/>
      <c r="H15" s="23"/>
      <c r="I15" s="55" t="s">
        <v>45</v>
      </c>
      <c r="J15" s="22"/>
      <c r="K15" s="87" t="s">
        <v>143</v>
      </c>
      <c r="L15" s="88"/>
      <c r="M15" s="88"/>
      <c r="N15" s="89"/>
      <c r="O15" s="23"/>
      <c r="P15" s="55" t="s">
        <v>45</v>
      </c>
      <c r="Q15" s="22"/>
      <c r="R15" s="87" t="s">
        <v>142</v>
      </c>
      <c r="S15" s="88"/>
      <c r="T15" s="88"/>
      <c r="U15" s="89"/>
      <c r="V15" s="23"/>
      <c r="W15" s="55" t="s">
        <v>45</v>
      </c>
      <c r="X15" s="22"/>
      <c r="Y15" s="87" t="s">
        <v>141</v>
      </c>
      <c r="Z15" s="88"/>
      <c r="AA15" s="88"/>
      <c r="AB15" s="89"/>
      <c r="AC15" s="23"/>
      <c r="AD15" s="55" t="s">
        <v>44</v>
      </c>
      <c r="AE15" s="22"/>
      <c r="AF15" s="87" t="s">
        <v>131</v>
      </c>
      <c r="AG15" s="88"/>
      <c r="AH15" s="88"/>
      <c r="AI15" s="89"/>
      <c r="AJ15" s="23"/>
      <c r="AK15" s="55" t="s">
        <v>44</v>
      </c>
      <c r="AL15" s="22"/>
      <c r="AM15" s="87" t="s">
        <v>132</v>
      </c>
      <c r="AN15" s="88"/>
      <c r="AO15" s="88"/>
      <c r="AP15" s="89"/>
      <c r="AQ15" s="23"/>
      <c r="AR15" s="55" t="s">
        <v>44</v>
      </c>
      <c r="AS15" s="22"/>
      <c r="AT15" s="87" t="s">
        <v>133</v>
      </c>
      <c r="AU15" s="88"/>
      <c r="AV15" s="88"/>
      <c r="AW15" s="89"/>
      <c r="AX15" s="23"/>
      <c r="AY15" s="55" t="s">
        <v>44</v>
      </c>
      <c r="AZ15" s="22"/>
      <c r="BA15" s="87" t="s">
        <v>134</v>
      </c>
      <c r="BB15" s="88"/>
      <c r="BC15" s="88"/>
      <c r="BD15" s="89"/>
      <c r="BE15" s="23"/>
      <c r="BF15" s="55" t="s">
        <v>44</v>
      </c>
      <c r="BG15" s="22"/>
      <c r="BH15" s="87" t="s">
        <v>135</v>
      </c>
      <c r="BI15" s="88"/>
      <c r="BJ15" s="88"/>
      <c r="BK15" s="89"/>
      <c r="BL15" s="23"/>
      <c r="BM15" s="55" t="s">
        <v>44</v>
      </c>
      <c r="BN15" s="22"/>
      <c r="BO15" s="87" t="s">
        <v>136</v>
      </c>
      <c r="BP15" s="88"/>
      <c r="BQ15" s="88"/>
      <c r="BR15" s="89"/>
      <c r="BS15" s="23"/>
      <c r="BT15" s="55" t="s">
        <v>44</v>
      </c>
      <c r="BU15" s="22"/>
      <c r="BV15" s="87" t="s">
        <v>137</v>
      </c>
      <c r="BW15" s="88"/>
      <c r="BX15" s="88"/>
      <c r="BY15" s="89"/>
      <c r="BZ15" s="23"/>
      <c r="CA15" s="55" t="s">
        <v>44</v>
      </c>
      <c r="CB15" s="22"/>
      <c r="CC15" s="87" t="s">
        <v>138</v>
      </c>
      <c r="CD15" s="88"/>
      <c r="CE15" s="88"/>
      <c r="CF15" s="89"/>
    </row>
    <row r="16" spans="2:85" ht="27" customHeight="1" x14ac:dyDescent="0.15">
      <c r="B16" s="57"/>
      <c r="C16" s="24"/>
      <c r="D16" s="25" t="s">
        <v>52</v>
      </c>
      <c r="E16" s="26" t="s">
        <v>54</v>
      </c>
      <c r="F16" s="26" t="s">
        <v>59</v>
      </c>
      <c r="G16" s="26" t="s">
        <v>110</v>
      </c>
      <c r="H16" s="27"/>
      <c r="I16" s="57"/>
      <c r="J16" s="24"/>
      <c r="K16" s="25" t="s">
        <v>52</v>
      </c>
      <c r="L16" s="26" t="s">
        <v>54</v>
      </c>
      <c r="M16" s="26" t="s">
        <v>59</v>
      </c>
      <c r="N16" s="26" t="s">
        <v>110</v>
      </c>
      <c r="O16" s="27"/>
      <c r="P16" s="57"/>
      <c r="Q16" s="24"/>
      <c r="R16" s="25" t="s">
        <v>52</v>
      </c>
      <c r="S16" s="26" t="s">
        <v>54</v>
      </c>
      <c r="T16" s="26" t="s">
        <v>59</v>
      </c>
      <c r="U16" s="26" t="s">
        <v>110</v>
      </c>
      <c r="V16" s="27"/>
      <c r="W16" s="57"/>
      <c r="X16" s="24"/>
      <c r="Y16" s="25" t="s">
        <v>52</v>
      </c>
      <c r="Z16" s="26" t="s">
        <v>54</v>
      </c>
      <c r="AA16" s="26" t="s">
        <v>59</v>
      </c>
      <c r="AB16" s="26" t="s">
        <v>110</v>
      </c>
      <c r="AC16" s="27"/>
      <c r="AD16" s="57"/>
      <c r="AE16" s="24"/>
      <c r="AF16" s="25" t="s">
        <v>52</v>
      </c>
      <c r="AG16" s="26" t="s">
        <v>54</v>
      </c>
      <c r="AH16" s="26" t="s">
        <v>59</v>
      </c>
      <c r="AI16" s="26" t="s">
        <v>110</v>
      </c>
      <c r="AJ16" s="27"/>
      <c r="AK16" s="57"/>
      <c r="AL16" s="24"/>
      <c r="AM16" s="25" t="s">
        <v>52</v>
      </c>
      <c r="AN16" s="26" t="s">
        <v>54</v>
      </c>
      <c r="AO16" s="26" t="s">
        <v>59</v>
      </c>
      <c r="AP16" s="26" t="s">
        <v>110</v>
      </c>
      <c r="AQ16" s="27"/>
      <c r="AR16" s="57"/>
      <c r="AS16" s="24"/>
      <c r="AT16" s="25" t="s">
        <v>52</v>
      </c>
      <c r="AU16" s="26" t="s">
        <v>54</v>
      </c>
      <c r="AV16" s="26" t="s">
        <v>59</v>
      </c>
      <c r="AW16" s="26" t="s">
        <v>110</v>
      </c>
      <c r="AX16" s="27"/>
      <c r="AY16" s="57"/>
      <c r="AZ16" s="24"/>
      <c r="BA16" s="25" t="s">
        <v>52</v>
      </c>
      <c r="BB16" s="26" t="s">
        <v>54</v>
      </c>
      <c r="BC16" s="26" t="s">
        <v>59</v>
      </c>
      <c r="BD16" s="26" t="s">
        <v>110</v>
      </c>
      <c r="BE16" s="27"/>
      <c r="BF16" s="57"/>
      <c r="BG16" s="24"/>
      <c r="BH16" s="25" t="s">
        <v>52</v>
      </c>
      <c r="BI16" s="26" t="s">
        <v>54</v>
      </c>
      <c r="BJ16" s="26" t="s">
        <v>59</v>
      </c>
      <c r="BK16" s="26" t="s">
        <v>110</v>
      </c>
      <c r="BL16" s="27"/>
      <c r="BM16" s="57"/>
      <c r="BN16" s="24"/>
      <c r="BO16" s="25" t="s">
        <v>52</v>
      </c>
      <c r="BP16" s="26" t="s">
        <v>54</v>
      </c>
      <c r="BQ16" s="26" t="s">
        <v>59</v>
      </c>
      <c r="BR16" s="26" t="s">
        <v>110</v>
      </c>
      <c r="BS16" s="27"/>
      <c r="BT16" s="57"/>
      <c r="BU16" s="24"/>
      <c r="BV16" s="25" t="s">
        <v>52</v>
      </c>
      <c r="BW16" s="26" t="s">
        <v>54</v>
      </c>
      <c r="BX16" s="26" t="s">
        <v>59</v>
      </c>
      <c r="BY16" s="26" t="s">
        <v>110</v>
      </c>
      <c r="BZ16" s="27"/>
      <c r="CA16" s="57"/>
      <c r="CB16" s="24"/>
      <c r="CC16" s="25" t="s">
        <v>52</v>
      </c>
      <c r="CD16" s="26" t="s">
        <v>54</v>
      </c>
      <c r="CE16" s="26" t="s">
        <v>59</v>
      </c>
      <c r="CF16" s="26" t="s">
        <v>110</v>
      </c>
      <c r="CG16" s="28"/>
    </row>
    <row r="17" spans="2:88" x14ac:dyDescent="0.15">
      <c r="B17" s="31" t="s">
        <v>0</v>
      </c>
      <c r="C17" s="32" t="s">
        <v>41</v>
      </c>
      <c r="D17" s="1" t="s">
        <v>33</v>
      </c>
      <c r="E17" s="2"/>
      <c r="F17" s="2"/>
      <c r="G17" s="71">
        <f>IF(OR(D17="代休",AND(D17="○",E17="")),0,1)</f>
        <v>0</v>
      </c>
      <c r="H17" s="27"/>
      <c r="I17" s="31" t="s">
        <v>0</v>
      </c>
      <c r="J17" s="32" t="s">
        <v>35</v>
      </c>
      <c r="K17" s="1"/>
      <c r="L17" s="2"/>
      <c r="M17" s="2"/>
      <c r="N17" s="71">
        <f>IF(OR(K17="代休",AND(K17="○",L17="")),0,+G46+1)</f>
        <v>2</v>
      </c>
      <c r="O17" s="27"/>
      <c r="P17" s="29" t="s">
        <v>0</v>
      </c>
      <c r="Q17" s="33" t="s">
        <v>39</v>
      </c>
      <c r="R17" s="1"/>
      <c r="S17" s="2"/>
      <c r="T17" s="2"/>
      <c r="U17" s="71">
        <f>IF(OR(R17="代休",AND(R17="○",S17="")),0,+N47+1)</f>
        <v>4</v>
      </c>
      <c r="V17" s="27"/>
      <c r="W17" s="31" t="s">
        <v>0</v>
      </c>
      <c r="X17" s="32" t="s">
        <v>41</v>
      </c>
      <c r="Y17" s="1" t="s">
        <v>33</v>
      </c>
      <c r="Z17" s="2"/>
      <c r="AA17" s="2"/>
      <c r="AB17" s="71">
        <f>IF(OR(Y17="代休",AND(Y17="○",Z17="")),0,+U46+1)</f>
        <v>0</v>
      </c>
      <c r="AC17" s="27"/>
      <c r="AD17" s="30" t="s">
        <v>0</v>
      </c>
      <c r="AE17" s="34" t="s">
        <v>37</v>
      </c>
      <c r="AF17" s="1" t="s">
        <v>145</v>
      </c>
      <c r="AG17" s="2"/>
      <c r="AH17" s="2"/>
      <c r="AI17" s="71">
        <f>IF(OR(AF17="代休",AND(AF17="○",AG17="")),0,+AB47+1)</f>
        <v>0</v>
      </c>
      <c r="AJ17" s="27"/>
      <c r="AK17" s="31" t="s">
        <v>0</v>
      </c>
      <c r="AL17" s="35" t="s">
        <v>40</v>
      </c>
      <c r="AM17" s="3" t="s">
        <v>32</v>
      </c>
      <c r="AN17" s="2"/>
      <c r="AO17" s="2"/>
      <c r="AP17" s="71">
        <f>IF(OR(AM17="代休",AND(AM17="○",AN17="")),0,+AI47+1)</f>
        <v>0</v>
      </c>
      <c r="AQ17" s="27"/>
      <c r="AR17" s="31" t="s">
        <v>0</v>
      </c>
      <c r="AS17" s="32" t="s">
        <v>41</v>
      </c>
      <c r="AT17" s="3" t="s">
        <v>32</v>
      </c>
      <c r="AU17" s="2"/>
      <c r="AV17" s="2"/>
      <c r="AW17" s="71">
        <f>IF(OR(AT17="代休",AND(AT17="○",AU17="")),0,+AP45+1)</f>
        <v>0</v>
      </c>
      <c r="AX17" s="27"/>
      <c r="AY17" s="31" t="s">
        <v>0</v>
      </c>
      <c r="AZ17" s="32" t="s">
        <v>37</v>
      </c>
      <c r="BA17" s="1"/>
      <c r="BB17" s="2"/>
      <c r="BC17" s="2"/>
      <c r="BD17" s="71">
        <f>IF(OR(BA17="代休",AND(BA17="○",BB17="")),0,+AW47+1)</f>
        <v>3</v>
      </c>
      <c r="BE17" s="27"/>
      <c r="BF17" s="31" t="s">
        <v>0</v>
      </c>
      <c r="BG17" s="32" t="s">
        <v>39</v>
      </c>
      <c r="BH17" s="1" t="s">
        <v>145</v>
      </c>
      <c r="BI17" s="2"/>
      <c r="BJ17" s="2"/>
      <c r="BK17" s="71">
        <f>IF(OR(BH17="代休",AND(BH17="○",BI17="")),0,+BD46+1)</f>
        <v>0</v>
      </c>
      <c r="BL17" s="27"/>
      <c r="BM17" s="31" t="s">
        <v>0</v>
      </c>
      <c r="BN17" s="32" t="s">
        <v>34</v>
      </c>
      <c r="BO17" s="1"/>
      <c r="BP17" s="2"/>
      <c r="BQ17" s="2"/>
      <c r="BR17" s="71">
        <f>IF(OR(BO17="代休",AND(BO17="○",BP17="")),0,+BK47+1)</f>
        <v>1</v>
      </c>
      <c r="BS17" s="27"/>
      <c r="BT17" s="31" t="s">
        <v>0</v>
      </c>
      <c r="BU17" s="32" t="s">
        <v>37</v>
      </c>
      <c r="BV17" s="3"/>
      <c r="BW17" s="2"/>
      <c r="BX17" s="2"/>
      <c r="BY17" s="71">
        <f>IF(OR(BV17="代休",AND(BV17="○",BW17="")),0,+BR46+1)</f>
        <v>3</v>
      </c>
      <c r="BZ17" s="27"/>
      <c r="CA17" s="31" t="s">
        <v>0</v>
      </c>
      <c r="CB17" s="32" t="s">
        <v>140</v>
      </c>
      <c r="CC17" s="3" t="s">
        <v>32</v>
      </c>
      <c r="CD17" s="2">
        <v>8</v>
      </c>
      <c r="CE17" s="2"/>
      <c r="CF17" s="71">
        <f>IF(OR(CC17="代休",AND(CC17="○",CD17="")),0,+BY47+1)</f>
        <v>6</v>
      </c>
      <c r="CH17" s="64">
        <v>2</v>
      </c>
      <c r="CI17" s="67" t="s">
        <v>64</v>
      </c>
      <c r="CJ17" s="68">
        <f>AVERAGE(F50,M50)</f>
        <v>35</v>
      </c>
    </row>
    <row r="18" spans="2:88" x14ac:dyDescent="0.15">
      <c r="B18" s="38" t="s">
        <v>1</v>
      </c>
      <c r="C18" s="32" t="s">
        <v>34</v>
      </c>
      <c r="D18" s="3"/>
      <c r="E18" s="4"/>
      <c r="F18" s="4">
        <v>3.5</v>
      </c>
      <c r="G18" s="72">
        <f t="shared" ref="G18:G46" si="0">IF(OR(D18="代休",AND(D18="○",E18="")),0,+G17+1)</f>
        <v>1</v>
      </c>
      <c r="H18" s="27"/>
      <c r="I18" s="38" t="s">
        <v>1</v>
      </c>
      <c r="J18" s="32" t="s">
        <v>37</v>
      </c>
      <c r="K18" s="3"/>
      <c r="L18" s="4"/>
      <c r="M18" s="4"/>
      <c r="N18" s="72">
        <f t="shared" ref="N18:N47" si="1">IF(OR(K18="代休",AND(K18="○",L18="")),0,+N17+1)</f>
        <v>3</v>
      </c>
      <c r="O18" s="27"/>
      <c r="P18" s="36" t="s">
        <v>1</v>
      </c>
      <c r="Q18" s="33" t="s">
        <v>40</v>
      </c>
      <c r="R18" s="3" t="s">
        <v>32</v>
      </c>
      <c r="S18" s="4"/>
      <c r="T18" s="4"/>
      <c r="U18" s="72">
        <f t="shared" ref="U18:U46" si="2">IF(OR(R18="代休",AND(R18="○",S18="")),0,+U17+1)</f>
        <v>0</v>
      </c>
      <c r="V18" s="27"/>
      <c r="W18" s="38" t="s">
        <v>1</v>
      </c>
      <c r="X18" s="32" t="s">
        <v>34</v>
      </c>
      <c r="Y18" s="3"/>
      <c r="Z18" s="4"/>
      <c r="AA18" s="4"/>
      <c r="AB18" s="72">
        <f t="shared" ref="AB18:AB47" si="3">IF(OR(Y18="代休",AND(Y18="○",Z18="")),0,+AB17+1)</f>
        <v>1</v>
      </c>
      <c r="AC18" s="27"/>
      <c r="AD18" s="38" t="s">
        <v>1</v>
      </c>
      <c r="AE18" s="32" t="s">
        <v>38</v>
      </c>
      <c r="AF18" s="3" t="s">
        <v>145</v>
      </c>
      <c r="AG18" s="4"/>
      <c r="AH18" s="4"/>
      <c r="AI18" s="72">
        <f t="shared" ref="AI18:AI47" si="4">IF(OR(AF18="代休",AND(AF18="○",AG18="")),0,+AI17+1)</f>
        <v>0</v>
      </c>
      <c r="AJ18" s="27"/>
      <c r="AK18" s="38" t="s">
        <v>1</v>
      </c>
      <c r="AL18" s="39" t="s">
        <v>41</v>
      </c>
      <c r="AM18" s="3" t="s">
        <v>32</v>
      </c>
      <c r="AN18" s="4"/>
      <c r="AO18" s="4"/>
      <c r="AP18" s="72">
        <f t="shared" ref="AP18:AP45" si="5">IF(OR(AM18="代休",AND(AM18="○",AN18="")),0,+AP17+1)</f>
        <v>0</v>
      </c>
      <c r="AQ18" s="27"/>
      <c r="AR18" s="38" t="s">
        <v>1</v>
      </c>
      <c r="AS18" s="32" t="s">
        <v>34</v>
      </c>
      <c r="AT18" s="3"/>
      <c r="AU18" s="4"/>
      <c r="AV18" s="4"/>
      <c r="AW18" s="72">
        <f t="shared" ref="AW18:AW47" si="6">IF(OR(AT18="代休",AND(AT18="○",AU18="")),0,+AW17+1)</f>
        <v>1</v>
      </c>
      <c r="AX18" s="27"/>
      <c r="AY18" s="38" t="s">
        <v>1</v>
      </c>
      <c r="AZ18" s="32" t="s">
        <v>38</v>
      </c>
      <c r="BA18" s="3"/>
      <c r="BB18" s="4"/>
      <c r="BC18" s="4"/>
      <c r="BD18" s="72">
        <f t="shared" ref="BD18:BD46" si="7">IF(OR(BA18="代休",AND(BA18="○",BB18="")),0,+BD17+1)</f>
        <v>4</v>
      </c>
      <c r="BE18" s="27"/>
      <c r="BF18" s="38" t="s">
        <v>1</v>
      </c>
      <c r="BG18" s="32" t="s">
        <v>40</v>
      </c>
      <c r="BH18" s="3" t="s">
        <v>32</v>
      </c>
      <c r="BI18" s="4"/>
      <c r="BJ18" s="4"/>
      <c r="BK18" s="72">
        <f t="shared" ref="BK18:BK47" si="8">IF(OR(BH18="代休",AND(BH18="○",BI18="")),0,+BK17+1)</f>
        <v>0</v>
      </c>
      <c r="BL18" s="27"/>
      <c r="BM18" s="38" t="s">
        <v>1</v>
      </c>
      <c r="BN18" s="32" t="s">
        <v>35</v>
      </c>
      <c r="BO18" s="3"/>
      <c r="BP18" s="4"/>
      <c r="BQ18" s="4"/>
      <c r="BR18" s="72">
        <f t="shared" ref="BR18:BR46" si="9">IF(OR(BO18="代休",AND(BO18="○",BP18="")),0,+BR17+1)</f>
        <v>2</v>
      </c>
      <c r="BS18" s="27"/>
      <c r="BT18" s="38" t="s">
        <v>1</v>
      </c>
      <c r="BU18" s="32" t="s">
        <v>38</v>
      </c>
      <c r="BV18" s="3"/>
      <c r="BW18" s="4"/>
      <c r="BX18" s="4">
        <v>0.5</v>
      </c>
      <c r="BY18" s="72">
        <f t="shared" ref="BY18:BY47" si="10">IF(OR(BV18="代休",AND(BV18="○",BW18="")),0,+BY17+1)</f>
        <v>4</v>
      </c>
      <c r="BZ18" s="27"/>
      <c r="CA18" s="38" t="s">
        <v>1</v>
      </c>
      <c r="CB18" s="32" t="s">
        <v>41</v>
      </c>
      <c r="CC18" s="3" t="s">
        <v>32</v>
      </c>
      <c r="CD18" s="4">
        <v>8</v>
      </c>
      <c r="CE18" s="4"/>
      <c r="CF18" s="72">
        <f t="shared" ref="CF18:CF47" si="11">IF(OR(CC18="代休",AND(CC18="○",CD18="")),0,+CF17+1)</f>
        <v>7</v>
      </c>
      <c r="CH18" s="64"/>
      <c r="CI18" s="69" t="s">
        <v>65</v>
      </c>
      <c r="CJ18" s="70">
        <f>AVERAGE(M50,T50)</f>
        <v>22.25</v>
      </c>
    </row>
    <row r="19" spans="2:88" x14ac:dyDescent="0.15">
      <c r="B19" s="38" t="s">
        <v>2</v>
      </c>
      <c r="C19" s="32" t="s">
        <v>35</v>
      </c>
      <c r="D19" s="3"/>
      <c r="E19" s="4"/>
      <c r="F19" s="4">
        <v>3.5</v>
      </c>
      <c r="G19" s="72">
        <f t="shared" si="0"/>
        <v>2</v>
      </c>
      <c r="H19" s="27"/>
      <c r="I19" s="38" t="s">
        <v>2</v>
      </c>
      <c r="J19" s="32" t="s">
        <v>38</v>
      </c>
      <c r="K19" s="3"/>
      <c r="L19" s="4"/>
      <c r="M19" s="4"/>
      <c r="N19" s="72">
        <f t="shared" si="1"/>
        <v>4</v>
      </c>
      <c r="O19" s="27"/>
      <c r="P19" s="37" t="s">
        <v>2</v>
      </c>
      <c r="Q19" s="34" t="s">
        <v>41</v>
      </c>
      <c r="R19" s="3" t="s">
        <v>32</v>
      </c>
      <c r="S19" s="4"/>
      <c r="T19" s="4"/>
      <c r="U19" s="72">
        <f t="shared" si="2"/>
        <v>0</v>
      </c>
      <c r="V19" s="27"/>
      <c r="W19" s="38" t="s">
        <v>2</v>
      </c>
      <c r="X19" s="32" t="s">
        <v>35</v>
      </c>
      <c r="Y19" s="3"/>
      <c r="Z19" s="4"/>
      <c r="AA19" s="4"/>
      <c r="AB19" s="72">
        <f t="shared" si="3"/>
        <v>2</v>
      </c>
      <c r="AC19" s="27"/>
      <c r="AD19" s="38" t="s">
        <v>2</v>
      </c>
      <c r="AE19" s="32" t="s">
        <v>39</v>
      </c>
      <c r="AF19" s="3" t="s">
        <v>145</v>
      </c>
      <c r="AG19" s="4"/>
      <c r="AH19" s="4"/>
      <c r="AI19" s="72">
        <f t="shared" si="4"/>
        <v>0</v>
      </c>
      <c r="AJ19" s="27"/>
      <c r="AK19" s="38" t="s">
        <v>2</v>
      </c>
      <c r="AL19" s="39" t="s">
        <v>34</v>
      </c>
      <c r="AM19" s="3"/>
      <c r="AN19" s="4"/>
      <c r="AO19" s="4">
        <v>1</v>
      </c>
      <c r="AP19" s="72">
        <f t="shared" si="5"/>
        <v>1</v>
      </c>
      <c r="AQ19" s="27"/>
      <c r="AR19" s="38" t="s">
        <v>2</v>
      </c>
      <c r="AS19" s="32" t="s">
        <v>35</v>
      </c>
      <c r="AT19" s="3"/>
      <c r="AU19" s="4"/>
      <c r="AV19" s="4"/>
      <c r="AW19" s="72">
        <f t="shared" si="6"/>
        <v>2</v>
      </c>
      <c r="AX19" s="27"/>
      <c r="AY19" s="38" t="s">
        <v>2</v>
      </c>
      <c r="AZ19" s="32" t="s">
        <v>39</v>
      </c>
      <c r="BA19" s="3"/>
      <c r="BB19" s="4"/>
      <c r="BC19" s="4"/>
      <c r="BD19" s="72">
        <f t="shared" si="7"/>
        <v>5</v>
      </c>
      <c r="BE19" s="27"/>
      <c r="BF19" s="37" t="s">
        <v>2</v>
      </c>
      <c r="BG19" s="34" t="s">
        <v>41</v>
      </c>
      <c r="BH19" s="3" t="s">
        <v>32</v>
      </c>
      <c r="BI19" s="4"/>
      <c r="BJ19" s="4"/>
      <c r="BK19" s="72">
        <f t="shared" si="8"/>
        <v>0</v>
      </c>
      <c r="BL19" s="27"/>
      <c r="BM19" s="38" t="s">
        <v>2</v>
      </c>
      <c r="BN19" s="32" t="s">
        <v>37</v>
      </c>
      <c r="BO19" s="3"/>
      <c r="BP19" s="4"/>
      <c r="BQ19" s="4"/>
      <c r="BR19" s="72">
        <f t="shared" si="9"/>
        <v>3</v>
      </c>
      <c r="BS19" s="27"/>
      <c r="BT19" s="38" t="s">
        <v>2</v>
      </c>
      <c r="BU19" s="32" t="s">
        <v>39</v>
      </c>
      <c r="BV19" s="3"/>
      <c r="BW19" s="4"/>
      <c r="BX19" s="4">
        <v>1</v>
      </c>
      <c r="BY19" s="72">
        <f t="shared" si="10"/>
        <v>5</v>
      </c>
      <c r="BZ19" s="27"/>
      <c r="CA19" s="38" t="s">
        <v>2</v>
      </c>
      <c r="CB19" s="32" t="s">
        <v>34</v>
      </c>
      <c r="CC19" s="3"/>
      <c r="CD19" s="4"/>
      <c r="CE19" s="4"/>
      <c r="CF19" s="72">
        <f t="shared" si="11"/>
        <v>8</v>
      </c>
      <c r="CH19" s="64"/>
      <c r="CI19" s="69" t="s">
        <v>66</v>
      </c>
      <c r="CJ19" s="70">
        <f>AVERAGE(T50,AA50)</f>
        <v>63.25</v>
      </c>
    </row>
    <row r="20" spans="2:88" x14ac:dyDescent="0.15">
      <c r="B20" s="38" t="s">
        <v>3</v>
      </c>
      <c r="C20" s="32" t="s">
        <v>37</v>
      </c>
      <c r="D20" s="3"/>
      <c r="E20" s="4"/>
      <c r="F20" s="4">
        <v>3.5</v>
      </c>
      <c r="G20" s="72">
        <f t="shared" si="0"/>
        <v>3</v>
      </c>
      <c r="H20" s="27"/>
      <c r="I20" s="38" t="s">
        <v>3</v>
      </c>
      <c r="J20" s="32" t="s">
        <v>39</v>
      </c>
      <c r="K20" s="3"/>
      <c r="L20" s="4"/>
      <c r="M20" s="4"/>
      <c r="N20" s="72">
        <f t="shared" si="1"/>
        <v>5</v>
      </c>
      <c r="O20" s="27"/>
      <c r="P20" s="37" t="s">
        <v>3</v>
      </c>
      <c r="Q20" s="34" t="s">
        <v>34</v>
      </c>
      <c r="R20" s="3" t="s">
        <v>32</v>
      </c>
      <c r="S20" s="4"/>
      <c r="T20" s="4"/>
      <c r="U20" s="72">
        <f t="shared" si="2"/>
        <v>0</v>
      </c>
      <c r="V20" s="27"/>
      <c r="W20" s="38" t="s">
        <v>3</v>
      </c>
      <c r="X20" s="32" t="s">
        <v>37</v>
      </c>
      <c r="Y20" s="3"/>
      <c r="Z20" s="4"/>
      <c r="AA20" s="4">
        <v>1</v>
      </c>
      <c r="AB20" s="72">
        <f t="shared" si="3"/>
        <v>3</v>
      </c>
      <c r="AC20" s="27"/>
      <c r="AD20" s="38" t="s">
        <v>3</v>
      </c>
      <c r="AE20" s="32" t="s">
        <v>40</v>
      </c>
      <c r="AF20" s="3" t="s">
        <v>32</v>
      </c>
      <c r="AG20" s="4"/>
      <c r="AH20" s="4"/>
      <c r="AI20" s="72">
        <f t="shared" si="4"/>
        <v>0</v>
      </c>
      <c r="AJ20" s="27"/>
      <c r="AK20" s="38" t="s">
        <v>3</v>
      </c>
      <c r="AL20" s="39" t="s">
        <v>35</v>
      </c>
      <c r="AM20" s="3"/>
      <c r="AN20" s="4"/>
      <c r="AO20" s="4">
        <v>1</v>
      </c>
      <c r="AP20" s="72">
        <f t="shared" si="5"/>
        <v>2</v>
      </c>
      <c r="AQ20" s="27"/>
      <c r="AR20" s="38" t="s">
        <v>3</v>
      </c>
      <c r="AS20" s="32" t="s">
        <v>37</v>
      </c>
      <c r="AT20" s="3"/>
      <c r="AU20" s="4"/>
      <c r="AV20" s="4">
        <v>2</v>
      </c>
      <c r="AW20" s="72">
        <f t="shared" si="6"/>
        <v>3</v>
      </c>
      <c r="AX20" s="27"/>
      <c r="AY20" s="38" t="s">
        <v>3</v>
      </c>
      <c r="AZ20" s="32" t="s">
        <v>40</v>
      </c>
      <c r="BA20" s="3" t="s">
        <v>32</v>
      </c>
      <c r="BB20" s="4"/>
      <c r="BC20" s="4"/>
      <c r="BD20" s="72">
        <f t="shared" si="7"/>
        <v>0</v>
      </c>
      <c r="BE20" s="27"/>
      <c r="BF20" s="37" t="s">
        <v>3</v>
      </c>
      <c r="BG20" s="34" t="s">
        <v>34</v>
      </c>
      <c r="BH20" s="3" t="s">
        <v>32</v>
      </c>
      <c r="BI20" s="4"/>
      <c r="BJ20" s="4"/>
      <c r="BK20" s="72">
        <f t="shared" si="8"/>
        <v>0</v>
      </c>
      <c r="BL20" s="27"/>
      <c r="BM20" s="38" t="s">
        <v>3</v>
      </c>
      <c r="BN20" s="32" t="s">
        <v>38</v>
      </c>
      <c r="BO20" s="3"/>
      <c r="BP20" s="4"/>
      <c r="BQ20" s="4"/>
      <c r="BR20" s="72">
        <f t="shared" si="9"/>
        <v>4</v>
      </c>
      <c r="BS20" s="27"/>
      <c r="BT20" s="38" t="s">
        <v>3</v>
      </c>
      <c r="BU20" s="32" t="s">
        <v>40</v>
      </c>
      <c r="BV20" s="3" t="s">
        <v>32</v>
      </c>
      <c r="BW20" s="4"/>
      <c r="BX20" s="4"/>
      <c r="BY20" s="72">
        <f t="shared" si="10"/>
        <v>0</v>
      </c>
      <c r="BZ20" s="27"/>
      <c r="CA20" s="38" t="s">
        <v>3</v>
      </c>
      <c r="CB20" s="32" t="s">
        <v>35</v>
      </c>
      <c r="CC20" s="3"/>
      <c r="CD20" s="4"/>
      <c r="CE20" s="4"/>
      <c r="CF20" s="72">
        <f t="shared" si="11"/>
        <v>9</v>
      </c>
      <c r="CH20" s="64"/>
      <c r="CI20" s="69" t="s">
        <v>67</v>
      </c>
      <c r="CJ20" s="70">
        <f>AVERAGE(AA50,AH50)</f>
        <v>71.75</v>
      </c>
    </row>
    <row r="21" spans="2:88" x14ac:dyDescent="0.15">
      <c r="B21" s="38" t="s">
        <v>4</v>
      </c>
      <c r="C21" s="32" t="s">
        <v>38</v>
      </c>
      <c r="D21" s="3"/>
      <c r="E21" s="4"/>
      <c r="F21" s="4">
        <v>3.5</v>
      </c>
      <c r="G21" s="72">
        <f t="shared" si="0"/>
        <v>4</v>
      </c>
      <c r="H21" s="27"/>
      <c r="I21" s="38" t="s">
        <v>4</v>
      </c>
      <c r="J21" s="32" t="s">
        <v>40</v>
      </c>
      <c r="K21" s="3" t="s">
        <v>32</v>
      </c>
      <c r="L21" s="4"/>
      <c r="M21" s="4"/>
      <c r="N21" s="72">
        <f t="shared" si="1"/>
        <v>0</v>
      </c>
      <c r="O21" s="27"/>
      <c r="P21" s="36" t="s">
        <v>4</v>
      </c>
      <c r="Q21" s="33" t="s">
        <v>35</v>
      </c>
      <c r="R21" s="3"/>
      <c r="S21" s="4"/>
      <c r="T21" s="4">
        <v>1.5</v>
      </c>
      <c r="U21" s="72">
        <f t="shared" si="2"/>
        <v>1</v>
      </c>
      <c r="V21" s="27"/>
      <c r="W21" s="38" t="s">
        <v>4</v>
      </c>
      <c r="X21" s="32" t="s">
        <v>38</v>
      </c>
      <c r="Y21" s="3"/>
      <c r="Z21" s="4"/>
      <c r="AA21" s="4">
        <v>2</v>
      </c>
      <c r="AB21" s="72">
        <f t="shared" si="3"/>
        <v>4</v>
      </c>
      <c r="AC21" s="27"/>
      <c r="AD21" s="38" t="s">
        <v>4</v>
      </c>
      <c r="AE21" s="32" t="s">
        <v>41</v>
      </c>
      <c r="AF21" s="3" t="s">
        <v>32</v>
      </c>
      <c r="AG21" s="4">
        <v>8</v>
      </c>
      <c r="AH21" s="4"/>
      <c r="AI21" s="72">
        <f t="shared" si="4"/>
        <v>1</v>
      </c>
      <c r="AJ21" s="27"/>
      <c r="AK21" s="38" t="s">
        <v>4</v>
      </c>
      <c r="AL21" s="39" t="s">
        <v>37</v>
      </c>
      <c r="AM21" s="3"/>
      <c r="AN21" s="4"/>
      <c r="AO21" s="4"/>
      <c r="AP21" s="72">
        <f t="shared" si="5"/>
        <v>3</v>
      </c>
      <c r="AQ21" s="27"/>
      <c r="AR21" s="38" t="s">
        <v>4</v>
      </c>
      <c r="AS21" s="32" t="s">
        <v>38</v>
      </c>
      <c r="AT21" s="3"/>
      <c r="AU21" s="4"/>
      <c r="AV21" s="4"/>
      <c r="AW21" s="72">
        <f t="shared" si="6"/>
        <v>4</v>
      </c>
      <c r="AX21" s="27"/>
      <c r="AY21" s="38" t="s">
        <v>4</v>
      </c>
      <c r="AZ21" s="32" t="s">
        <v>41</v>
      </c>
      <c r="BA21" s="3" t="s">
        <v>32</v>
      </c>
      <c r="BB21" s="4"/>
      <c r="BC21" s="4"/>
      <c r="BD21" s="72">
        <f t="shared" si="7"/>
        <v>0</v>
      </c>
      <c r="BE21" s="27"/>
      <c r="BF21" s="37" t="s">
        <v>4</v>
      </c>
      <c r="BG21" s="34" t="s">
        <v>35</v>
      </c>
      <c r="BH21" s="3" t="s">
        <v>32</v>
      </c>
      <c r="BI21" s="4"/>
      <c r="BJ21" s="4"/>
      <c r="BK21" s="72">
        <f t="shared" si="8"/>
        <v>0</v>
      </c>
      <c r="BL21" s="27"/>
      <c r="BM21" s="38" t="s">
        <v>4</v>
      </c>
      <c r="BN21" s="32" t="s">
        <v>39</v>
      </c>
      <c r="BO21" s="3"/>
      <c r="BP21" s="4"/>
      <c r="BQ21" s="4"/>
      <c r="BR21" s="72">
        <f t="shared" si="9"/>
        <v>5</v>
      </c>
      <c r="BS21" s="27"/>
      <c r="BT21" s="38" t="s">
        <v>4</v>
      </c>
      <c r="BU21" s="32" t="s">
        <v>41</v>
      </c>
      <c r="BV21" s="3" t="s">
        <v>32</v>
      </c>
      <c r="BW21" s="4"/>
      <c r="BX21" s="4"/>
      <c r="BY21" s="72">
        <f t="shared" si="10"/>
        <v>0</v>
      </c>
      <c r="BZ21" s="27"/>
      <c r="CA21" s="38" t="s">
        <v>4</v>
      </c>
      <c r="CB21" s="32" t="s">
        <v>37</v>
      </c>
      <c r="CC21" s="3"/>
      <c r="CD21" s="4"/>
      <c r="CE21" s="4"/>
      <c r="CF21" s="72">
        <f t="shared" si="11"/>
        <v>10</v>
      </c>
      <c r="CH21" s="64"/>
      <c r="CI21" s="69" t="s">
        <v>68</v>
      </c>
      <c r="CJ21" s="70">
        <f>AVERAGE(AH50,AO50)</f>
        <v>45.75</v>
      </c>
    </row>
    <row r="22" spans="2:88" x14ac:dyDescent="0.15">
      <c r="B22" s="38" t="s">
        <v>5</v>
      </c>
      <c r="C22" s="32" t="s">
        <v>39</v>
      </c>
      <c r="D22" s="3"/>
      <c r="E22" s="4"/>
      <c r="F22" s="4"/>
      <c r="G22" s="72">
        <f t="shared" si="0"/>
        <v>5</v>
      </c>
      <c r="H22" s="27"/>
      <c r="I22" s="38" t="s">
        <v>5</v>
      </c>
      <c r="J22" s="32" t="s">
        <v>41</v>
      </c>
      <c r="K22" s="3" t="s">
        <v>32</v>
      </c>
      <c r="L22" s="4"/>
      <c r="M22" s="4"/>
      <c r="N22" s="72">
        <f t="shared" si="1"/>
        <v>0</v>
      </c>
      <c r="O22" s="27"/>
      <c r="P22" s="36" t="s">
        <v>5</v>
      </c>
      <c r="Q22" s="33" t="s">
        <v>37</v>
      </c>
      <c r="R22" s="3"/>
      <c r="S22" s="4"/>
      <c r="T22" s="4"/>
      <c r="U22" s="72">
        <f t="shared" si="2"/>
        <v>2</v>
      </c>
      <c r="V22" s="27"/>
      <c r="W22" s="38" t="s">
        <v>5</v>
      </c>
      <c r="X22" s="32" t="s">
        <v>39</v>
      </c>
      <c r="Y22" s="3"/>
      <c r="Z22" s="4"/>
      <c r="AA22" s="4">
        <v>2</v>
      </c>
      <c r="AB22" s="72">
        <f t="shared" si="3"/>
        <v>5</v>
      </c>
      <c r="AC22" s="27"/>
      <c r="AD22" s="38" t="s">
        <v>5</v>
      </c>
      <c r="AE22" s="32" t="s">
        <v>34</v>
      </c>
      <c r="AF22" s="3"/>
      <c r="AG22" s="4"/>
      <c r="AH22" s="4"/>
      <c r="AI22" s="72">
        <f t="shared" si="4"/>
        <v>2</v>
      </c>
      <c r="AJ22" s="27"/>
      <c r="AK22" s="38" t="s">
        <v>5</v>
      </c>
      <c r="AL22" s="39" t="s">
        <v>38</v>
      </c>
      <c r="AM22" s="3"/>
      <c r="AN22" s="4"/>
      <c r="AO22" s="4"/>
      <c r="AP22" s="72">
        <f t="shared" si="5"/>
        <v>4</v>
      </c>
      <c r="AQ22" s="27"/>
      <c r="AR22" s="38" t="s">
        <v>5</v>
      </c>
      <c r="AS22" s="32" t="s">
        <v>39</v>
      </c>
      <c r="AT22" s="3"/>
      <c r="AU22" s="4"/>
      <c r="AV22" s="4">
        <v>2</v>
      </c>
      <c r="AW22" s="72">
        <f t="shared" si="6"/>
        <v>5</v>
      </c>
      <c r="AX22" s="27"/>
      <c r="AY22" s="38" t="s">
        <v>5</v>
      </c>
      <c r="AZ22" s="32" t="s">
        <v>34</v>
      </c>
      <c r="BA22" s="3"/>
      <c r="BB22" s="4"/>
      <c r="BC22" s="4"/>
      <c r="BD22" s="72">
        <f t="shared" si="7"/>
        <v>1</v>
      </c>
      <c r="BE22" s="27"/>
      <c r="BF22" s="37" t="s">
        <v>5</v>
      </c>
      <c r="BG22" s="34" t="s">
        <v>37</v>
      </c>
      <c r="BH22" s="3" t="s">
        <v>32</v>
      </c>
      <c r="BI22" s="4"/>
      <c r="BJ22" s="4"/>
      <c r="BK22" s="72">
        <f t="shared" si="8"/>
        <v>0</v>
      </c>
      <c r="BL22" s="27"/>
      <c r="BM22" s="38" t="s">
        <v>5</v>
      </c>
      <c r="BN22" s="32" t="s">
        <v>40</v>
      </c>
      <c r="BO22" s="3" t="s">
        <v>32</v>
      </c>
      <c r="BP22" s="4"/>
      <c r="BQ22" s="4"/>
      <c r="BR22" s="72">
        <f t="shared" si="9"/>
        <v>0</v>
      </c>
      <c r="BS22" s="27"/>
      <c r="BT22" s="38" t="s">
        <v>5</v>
      </c>
      <c r="BU22" s="32" t="s">
        <v>34</v>
      </c>
      <c r="BV22" s="3"/>
      <c r="BW22" s="4"/>
      <c r="BX22" s="4"/>
      <c r="BY22" s="72">
        <f t="shared" si="10"/>
        <v>1</v>
      </c>
      <c r="BZ22" s="27"/>
      <c r="CA22" s="38" t="s">
        <v>5</v>
      </c>
      <c r="CB22" s="32" t="s">
        <v>38</v>
      </c>
      <c r="CC22" s="3"/>
      <c r="CD22" s="4"/>
      <c r="CE22" s="4"/>
      <c r="CF22" s="72">
        <f t="shared" si="11"/>
        <v>11</v>
      </c>
      <c r="CH22" s="64"/>
      <c r="CI22" s="69" t="s">
        <v>69</v>
      </c>
      <c r="CJ22" s="70">
        <f>AVERAGE(AO50,AV50)</f>
        <v>47.5</v>
      </c>
    </row>
    <row r="23" spans="2:88" x14ac:dyDescent="0.15">
      <c r="B23" s="36" t="s">
        <v>6</v>
      </c>
      <c r="C23" s="32" t="s">
        <v>40</v>
      </c>
      <c r="D23" s="3" t="s">
        <v>32</v>
      </c>
      <c r="E23" s="4"/>
      <c r="F23" s="4"/>
      <c r="G23" s="72">
        <f t="shared" si="0"/>
        <v>0</v>
      </c>
      <c r="H23" s="27"/>
      <c r="I23" s="36" t="s">
        <v>6</v>
      </c>
      <c r="J23" s="32" t="s">
        <v>34</v>
      </c>
      <c r="K23" s="3"/>
      <c r="L23" s="4"/>
      <c r="M23" s="4">
        <v>1.5</v>
      </c>
      <c r="N23" s="72">
        <f t="shared" si="1"/>
        <v>1</v>
      </c>
      <c r="O23" s="27"/>
      <c r="P23" s="36" t="s">
        <v>6</v>
      </c>
      <c r="Q23" s="33" t="s">
        <v>38</v>
      </c>
      <c r="R23" s="3"/>
      <c r="S23" s="4"/>
      <c r="T23" s="4">
        <v>1.5</v>
      </c>
      <c r="U23" s="72">
        <f t="shared" si="2"/>
        <v>3</v>
      </c>
      <c r="V23" s="27"/>
      <c r="W23" s="36" t="s">
        <v>6</v>
      </c>
      <c r="X23" s="32" t="s">
        <v>40</v>
      </c>
      <c r="Y23" s="3" t="s">
        <v>32</v>
      </c>
      <c r="Z23" s="4"/>
      <c r="AA23" s="4"/>
      <c r="AB23" s="72">
        <f t="shared" si="3"/>
        <v>0</v>
      </c>
      <c r="AC23" s="27"/>
      <c r="AD23" s="36" t="s">
        <v>6</v>
      </c>
      <c r="AE23" s="32" t="s">
        <v>35</v>
      </c>
      <c r="AF23" s="3"/>
      <c r="AG23" s="4"/>
      <c r="AH23" s="4">
        <v>3.5</v>
      </c>
      <c r="AI23" s="72">
        <f t="shared" si="4"/>
        <v>3</v>
      </c>
      <c r="AJ23" s="27"/>
      <c r="AK23" s="36" t="s">
        <v>6</v>
      </c>
      <c r="AL23" s="39" t="s">
        <v>39</v>
      </c>
      <c r="AM23" s="3"/>
      <c r="AN23" s="4"/>
      <c r="AO23" s="4">
        <v>1</v>
      </c>
      <c r="AP23" s="72">
        <f t="shared" si="5"/>
        <v>5</v>
      </c>
      <c r="AQ23" s="27"/>
      <c r="AR23" s="36" t="s">
        <v>6</v>
      </c>
      <c r="AS23" s="32" t="s">
        <v>40</v>
      </c>
      <c r="AT23" s="3" t="s">
        <v>32</v>
      </c>
      <c r="AU23" s="4"/>
      <c r="AV23" s="4"/>
      <c r="AW23" s="72">
        <f t="shared" si="6"/>
        <v>0</v>
      </c>
      <c r="AX23" s="27"/>
      <c r="AY23" s="38" t="s">
        <v>6</v>
      </c>
      <c r="AZ23" s="32" t="s">
        <v>35</v>
      </c>
      <c r="BA23" s="3"/>
      <c r="BB23" s="4"/>
      <c r="BC23" s="4"/>
      <c r="BD23" s="72">
        <f t="shared" si="7"/>
        <v>2</v>
      </c>
      <c r="BE23" s="27"/>
      <c r="BF23" s="38" t="s">
        <v>6</v>
      </c>
      <c r="BG23" s="32" t="s">
        <v>38</v>
      </c>
      <c r="BH23" s="3" t="s">
        <v>32</v>
      </c>
      <c r="BI23" s="4"/>
      <c r="BJ23" s="4"/>
      <c r="BK23" s="72">
        <f t="shared" si="8"/>
        <v>0</v>
      </c>
      <c r="BL23" s="27"/>
      <c r="BM23" s="38" t="s">
        <v>6</v>
      </c>
      <c r="BN23" s="32" t="s">
        <v>41</v>
      </c>
      <c r="BO23" s="3" t="s">
        <v>32</v>
      </c>
      <c r="BP23" s="4"/>
      <c r="BQ23" s="4"/>
      <c r="BR23" s="72">
        <f t="shared" si="9"/>
        <v>0</v>
      </c>
      <c r="BS23" s="27"/>
      <c r="BT23" s="38" t="s">
        <v>6</v>
      </c>
      <c r="BU23" s="32" t="s">
        <v>35</v>
      </c>
      <c r="BV23" s="3"/>
      <c r="BW23" s="4"/>
      <c r="BX23" s="4"/>
      <c r="BY23" s="72">
        <f t="shared" si="10"/>
        <v>2</v>
      </c>
      <c r="BZ23" s="27"/>
      <c r="CA23" s="38" t="s">
        <v>6</v>
      </c>
      <c r="CB23" s="32" t="s">
        <v>39</v>
      </c>
      <c r="CC23" s="3"/>
      <c r="CD23" s="4"/>
      <c r="CE23" s="4"/>
      <c r="CF23" s="72">
        <f t="shared" si="11"/>
        <v>12</v>
      </c>
      <c r="CH23" s="64"/>
      <c r="CI23" s="69" t="s">
        <v>70</v>
      </c>
      <c r="CJ23" s="70">
        <f>AVERAGE(AV50,BC50)</f>
        <v>21</v>
      </c>
    </row>
    <row r="24" spans="2:88" x14ac:dyDescent="0.15">
      <c r="B24" s="36" t="s">
        <v>7</v>
      </c>
      <c r="C24" s="32" t="s">
        <v>41</v>
      </c>
      <c r="D24" s="3" t="s">
        <v>32</v>
      </c>
      <c r="E24" s="4"/>
      <c r="F24" s="4">
        <v>3</v>
      </c>
      <c r="G24" s="72">
        <f t="shared" si="0"/>
        <v>0</v>
      </c>
      <c r="H24" s="27"/>
      <c r="I24" s="36" t="s">
        <v>7</v>
      </c>
      <c r="J24" s="32" t="s">
        <v>35</v>
      </c>
      <c r="K24" s="3"/>
      <c r="L24" s="4"/>
      <c r="M24" s="4">
        <v>1.5</v>
      </c>
      <c r="N24" s="72">
        <f t="shared" si="1"/>
        <v>2</v>
      </c>
      <c r="O24" s="27"/>
      <c r="P24" s="36" t="s">
        <v>7</v>
      </c>
      <c r="Q24" s="33" t="s">
        <v>39</v>
      </c>
      <c r="R24" s="3"/>
      <c r="S24" s="4"/>
      <c r="T24" s="4">
        <v>1.5</v>
      </c>
      <c r="U24" s="72">
        <f t="shared" si="2"/>
        <v>4</v>
      </c>
      <c r="V24" s="27"/>
      <c r="W24" s="36" t="s">
        <v>7</v>
      </c>
      <c r="X24" s="32" t="s">
        <v>41</v>
      </c>
      <c r="Y24" s="3" t="s">
        <v>32</v>
      </c>
      <c r="Z24" s="4"/>
      <c r="AA24" s="4"/>
      <c r="AB24" s="72">
        <f t="shared" si="3"/>
        <v>0</v>
      </c>
      <c r="AC24" s="27"/>
      <c r="AD24" s="36" t="s">
        <v>7</v>
      </c>
      <c r="AE24" s="32" t="s">
        <v>37</v>
      </c>
      <c r="AF24" s="3"/>
      <c r="AG24" s="4"/>
      <c r="AH24" s="4">
        <v>3.5</v>
      </c>
      <c r="AI24" s="72">
        <f t="shared" si="4"/>
        <v>4</v>
      </c>
      <c r="AJ24" s="27"/>
      <c r="AK24" s="36" t="s">
        <v>7</v>
      </c>
      <c r="AL24" s="39" t="s">
        <v>40</v>
      </c>
      <c r="AM24" s="3" t="s">
        <v>32</v>
      </c>
      <c r="AN24" s="4"/>
      <c r="AO24" s="4"/>
      <c r="AP24" s="72">
        <f t="shared" si="5"/>
        <v>0</v>
      </c>
      <c r="AQ24" s="27"/>
      <c r="AR24" s="36" t="s">
        <v>7</v>
      </c>
      <c r="AS24" s="32" t="s">
        <v>41</v>
      </c>
      <c r="AT24" s="3" t="s">
        <v>32</v>
      </c>
      <c r="AU24" s="4"/>
      <c r="AV24" s="4"/>
      <c r="AW24" s="72">
        <f t="shared" si="6"/>
        <v>0</v>
      </c>
      <c r="AX24" s="27"/>
      <c r="AY24" s="38" t="s">
        <v>7</v>
      </c>
      <c r="AZ24" s="32" t="s">
        <v>37</v>
      </c>
      <c r="BA24" s="3"/>
      <c r="BB24" s="4"/>
      <c r="BC24" s="4"/>
      <c r="BD24" s="72">
        <f t="shared" si="7"/>
        <v>3</v>
      </c>
      <c r="BE24" s="27"/>
      <c r="BF24" s="38" t="s">
        <v>7</v>
      </c>
      <c r="BG24" s="32" t="s">
        <v>39</v>
      </c>
      <c r="BH24" s="3" t="s">
        <v>32</v>
      </c>
      <c r="BI24" s="4"/>
      <c r="BJ24" s="4"/>
      <c r="BK24" s="72">
        <f t="shared" si="8"/>
        <v>0</v>
      </c>
      <c r="BL24" s="27"/>
      <c r="BM24" s="38" t="s">
        <v>7</v>
      </c>
      <c r="BN24" s="32" t="s">
        <v>34</v>
      </c>
      <c r="BO24" s="3"/>
      <c r="BP24" s="4"/>
      <c r="BQ24" s="4"/>
      <c r="BR24" s="72">
        <f t="shared" si="9"/>
        <v>1</v>
      </c>
      <c r="BS24" s="27"/>
      <c r="BT24" s="38" t="s">
        <v>7</v>
      </c>
      <c r="BU24" s="32" t="s">
        <v>37</v>
      </c>
      <c r="BV24" s="3"/>
      <c r="BW24" s="4"/>
      <c r="BX24" s="4"/>
      <c r="BY24" s="72">
        <f t="shared" si="10"/>
        <v>3</v>
      </c>
      <c r="BZ24" s="27"/>
      <c r="CA24" s="38" t="s">
        <v>7</v>
      </c>
      <c r="CB24" s="32" t="s">
        <v>40</v>
      </c>
      <c r="CC24" s="3" t="s">
        <v>32</v>
      </c>
      <c r="CD24" s="4"/>
      <c r="CE24" s="4"/>
      <c r="CF24" s="72">
        <f t="shared" si="11"/>
        <v>0</v>
      </c>
      <c r="CH24" s="64"/>
      <c r="CI24" s="69" t="s">
        <v>71</v>
      </c>
      <c r="CJ24" s="70">
        <f>AVERAGE(BC50,BJ50)</f>
        <v>0</v>
      </c>
    </row>
    <row r="25" spans="2:88" x14ac:dyDescent="0.15">
      <c r="B25" s="36" t="s">
        <v>8</v>
      </c>
      <c r="C25" s="32" t="s">
        <v>34</v>
      </c>
      <c r="D25" s="3"/>
      <c r="E25" s="4"/>
      <c r="F25" s="4">
        <v>3</v>
      </c>
      <c r="G25" s="72">
        <f t="shared" si="0"/>
        <v>1</v>
      </c>
      <c r="H25" s="27"/>
      <c r="I25" s="36" t="s">
        <v>8</v>
      </c>
      <c r="J25" s="32" t="s">
        <v>37</v>
      </c>
      <c r="K25" s="3"/>
      <c r="L25" s="4"/>
      <c r="M25" s="4">
        <v>1</v>
      </c>
      <c r="N25" s="72">
        <f t="shared" si="1"/>
        <v>3</v>
      </c>
      <c r="O25" s="27"/>
      <c r="P25" s="36" t="s">
        <v>8</v>
      </c>
      <c r="Q25" s="33" t="s">
        <v>40</v>
      </c>
      <c r="R25" s="3" t="s">
        <v>32</v>
      </c>
      <c r="S25" s="4"/>
      <c r="T25" s="4"/>
      <c r="U25" s="72">
        <f t="shared" si="2"/>
        <v>0</v>
      </c>
      <c r="V25" s="27"/>
      <c r="W25" s="36" t="s">
        <v>8</v>
      </c>
      <c r="X25" s="32" t="s">
        <v>34</v>
      </c>
      <c r="Y25" s="3"/>
      <c r="Z25" s="4"/>
      <c r="AA25" s="4">
        <v>3.5</v>
      </c>
      <c r="AB25" s="72">
        <f t="shared" si="3"/>
        <v>1</v>
      </c>
      <c r="AC25" s="27"/>
      <c r="AD25" s="36" t="s">
        <v>8</v>
      </c>
      <c r="AE25" s="32" t="s">
        <v>38</v>
      </c>
      <c r="AF25" s="3"/>
      <c r="AG25" s="4"/>
      <c r="AH25" s="4">
        <v>1</v>
      </c>
      <c r="AI25" s="72">
        <f t="shared" si="4"/>
        <v>5</v>
      </c>
      <c r="AJ25" s="27"/>
      <c r="AK25" s="36" t="s">
        <v>8</v>
      </c>
      <c r="AL25" s="39" t="s">
        <v>41</v>
      </c>
      <c r="AM25" s="3" t="s">
        <v>32</v>
      </c>
      <c r="AN25" s="4"/>
      <c r="AO25" s="4"/>
      <c r="AP25" s="72">
        <f t="shared" si="5"/>
        <v>0</v>
      </c>
      <c r="AQ25" s="27"/>
      <c r="AR25" s="36" t="s">
        <v>8</v>
      </c>
      <c r="AS25" s="32" t="s">
        <v>34</v>
      </c>
      <c r="AT25" s="3"/>
      <c r="AU25" s="4"/>
      <c r="AV25" s="4">
        <v>1</v>
      </c>
      <c r="AW25" s="72">
        <f t="shared" si="6"/>
        <v>1</v>
      </c>
      <c r="AX25" s="27"/>
      <c r="AY25" s="38" t="s">
        <v>8</v>
      </c>
      <c r="AZ25" s="32" t="s">
        <v>38</v>
      </c>
      <c r="BA25" s="3"/>
      <c r="BB25" s="4"/>
      <c r="BC25" s="4"/>
      <c r="BD25" s="72">
        <f t="shared" si="7"/>
        <v>4</v>
      </c>
      <c r="BE25" s="27"/>
      <c r="BF25" s="38" t="s">
        <v>8</v>
      </c>
      <c r="BG25" s="32" t="s">
        <v>40</v>
      </c>
      <c r="BH25" s="3" t="s">
        <v>32</v>
      </c>
      <c r="BI25" s="4"/>
      <c r="BJ25" s="4"/>
      <c r="BK25" s="72">
        <f t="shared" si="8"/>
        <v>0</v>
      </c>
      <c r="BL25" s="27"/>
      <c r="BM25" s="38" t="s">
        <v>8</v>
      </c>
      <c r="BN25" s="32" t="s">
        <v>35</v>
      </c>
      <c r="BO25" s="3"/>
      <c r="BP25" s="4"/>
      <c r="BQ25" s="4"/>
      <c r="BR25" s="72">
        <f t="shared" si="9"/>
        <v>2</v>
      </c>
      <c r="BS25" s="27"/>
      <c r="BT25" s="38" t="s">
        <v>8</v>
      </c>
      <c r="BU25" s="32" t="s">
        <v>38</v>
      </c>
      <c r="BV25" s="3"/>
      <c r="BW25" s="4"/>
      <c r="BX25" s="4"/>
      <c r="BY25" s="72">
        <f t="shared" si="10"/>
        <v>4</v>
      </c>
      <c r="BZ25" s="27"/>
      <c r="CA25" s="38" t="s">
        <v>8</v>
      </c>
      <c r="CB25" s="32" t="s">
        <v>41</v>
      </c>
      <c r="CC25" s="3" t="s">
        <v>32</v>
      </c>
      <c r="CD25" s="4"/>
      <c r="CE25" s="4"/>
      <c r="CF25" s="72">
        <f t="shared" si="11"/>
        <v>0</v>
      </c>
      <c r="CH25" s="64"/>
      <c r="CI25" s="69" t="s">
        <v>72</v>
      </c>
      <c r="CJ25" s="70">
        <f>AVERAGE(BJ50,BQ50)</f>
        <v>3</v>
      </c>
    </row>
    <row r="26" spans="2:88" x14ac:dyDescent="0.15">
      <c r="B26" s="36" t="s">
        <v>9</v>
      </c>
      <c r="C26" s="32" t="s">
        <v>35</v>
      </c>
      <c r="D26" s="3"/>
      <c r="E26" s="4"/>
      <c r="F26" s="4">
        <v>3</v>
      </c>
      <c r="G26" s="72">
        <f t="shared" si="0"/>
        <v>2</v>
      </c>
      <c r="H26" s="27"/>
      <c r="I26" s="36" t="s">
        <v>9</v>
      </c>
      <c r="J26" s="32" t="s">
        <v>38</v>
      </c>
      <c r="K26" s="3"/>
      <c r="L26" s="4"/>
      <c r="M26" s="4">
        <v>1</v>
      </c>
      <c r="N26" s="72">
        <f t="shared" si="1"/>
        <v>4</v>
      </c>
      <c r="O26" s="27"/>
      <c r="P26" s="36" t="s">
        <v>9</v>
      </c>
      <c r="Q26" s="33" t="s">
        <v>41</v>
      </c>
      <c r="R26" s="3" t="s">
        <v>32</v>
      </c>
      <c r="S26" s="4"/>
      <c r="T26" s="4"/>
      <c r="U26" s="72">
        <f t="shared" si="2"/>
        <v>0</v>
      </c>
      <c r="V26" s="27"/>
      <c r="W26" s="36" t="s">
        <v>9</v>
      </c>
      <c r="X26" s="32" t="s">
        <v>35</v>
      </c>
      <c r="Y26" s="3"/>
      <c r="Z26" s="4"/>
      <c r="AA26" s="4">
        <v>3</v>
      </c>
      <c r="AB26" s="72">
        <f t="shared" si="3"/>
        <v>2</v>
      </c>
      <c r="AC26" s="27"/>
      <c r="AD26" s="36" t="s">
        <v>9</v>
      </c>
      <c r="AE26" s="32" t="s">
        <v>39</v>
      </c>
      <c r="AF26" s="3"/>
      <c r="AG26" s="4"/>
      <c r="AH26" s="4">
        <v>2</v>
      </c>
      <c r="AI26" s="72">
        <f t="shared" si="4"/>
        <v>6</v>
      </c>
      <c r="AJ26" s="27"/>
      <c r="AK26" s="36" t="s">
        <v>9</v>
      </c>
      <c r="AL26" s="39" t="s">
        <v>34</v>
      </c>
      <c r="AM26" s="3"/>
      <c r="AN26" s="4"/>
      <c r="AO26" s="4"/>
      <c r="AP26" s="72">
        <f t="shared" si="5"/>
        <v>1</v>
      </c>
      <c r="AQ26" s="27"/>
      <c r="AR26" s="36" t="s">
        <v>9</v>
      </c>
      <c r="AS26" s="32" t="s">
        <v>35</v>
      </c>
      <c r="AT26" s="3"/>
      <c r="AU26" s="4"/>
      <c r="AV26" s="4"/>
      <c r="AW26" s="72">
        <f t="shared" si="6"/>
        <v>2</v>
      </c>
      <c r="AX26" s="27"/>
      <c r="AY26" s="38" t="s">
        <v>9</v>
      </c>
      <c r="AZ26" s="32" t="s">
        <v>39</v>
      </c>
      <c r="BA26" s="3"/>
      <c r="BB26" s="4"/>
      <c r="BC26" s="4"/>
      <c r="BD26" s="72">
        <f t="shared" si="7"/>
        <v>5</v>
      </c>
      <c r="BE26" s="27"/>
      <c r="BF26" s="38" t="s">
        <v>9</v>
      </c>
      <c r="BG26" s="32" t="s">
        <v>41</v>
      </c>
      <c r="BH26" s="3" t="s">
        <v>32</v>
      </c>
      <c r="BI26" s="4"/>
      <c r="BJ26" s="4"/>
      <c r="BK26" s="72">
        <f t="shared" si="8"/>
        <v>0</v>
      </c>
      <c r="BL26" s="27"/>
      <c r="BM26" s="38" t="s">
        <v>9</v>
      </c>
      <c r="BN26" s="32" t="s">
        <v>37</v>
      </c>
      <c r="BO26" s="3"/>
      <c r="BP26" s="4"/>
      <c r="BQ26" s="4"/>
      <c r="BR26" s="72">
        <f t="shared" si="9"/>
        <v>3</v>
      </c>
      <c r="BS26" s="27"/>
      <c r="BT26" s="38" t="s">
        <v>9</v>
      </c>
      <c r="BU26" s="32" t="s">
        <v>39</v>
      </c>
      <c r="BV26" s="3"/>
      <c r="BW26" s="4"/>
      <c r="BX26" s="4"/>
      <c r="BY26" s="72">
        <f t="shared" si="10"/>
        <v>5</v>
      </c>
      <c r="BZ26" s="27"/>
      <c r="CA26" s="37" t="s">
        <v>9</v>
      </c>
      <c r="CB26" s="34" t="s">
        <v>34</v>
      </c>
      <c r="CC26" s="3" t="s">
        <v>32</v>
      </c>
      <c r="CD26" s="4"/>
      <c r="CE26" s="4"/>
      <c r="CF26" s="72">
        <f t="shared" si="11"/>
        <v>0</v>
      </c>
      <c r="CH26" s="64"/>
      <c r="CI26" s="69" t="s">
        <v>73</v>
      </c>
      <c r="CJ26" s="70">
        <f>AVERAGE(BQ50,BX50)</f>
        <v>3.75</v>
      </c>
    </row>
    <row r="27" spans="2:88" x14ac:dyDescent="0.15">
      <c r="B27" s="36" t="s">
        <v>10</v>
      </c>
      <c r="C27" s="32" t="s">
        <v>37</v>
      </c>
      <c r="D27" s="3"/>
      <c r="E27" s="4"/>
      <c r="F27" s="4">
        <v>3</v>
      </c>
      <c r="G27" s="72">
        <f t="shared" si="0"/>
        <v>3</v>
      </c>
      <c r="H27" s="27"/>
      <c r="I27" s="36" t="s">
        <v>10</v>
      </c>
      <c r="J27" s="32" t="s">
        <v>39</v>
      </c>
      <c r="K27" s="3"/>
      <c r="L27" s="4"/>
      <c r="M27" s="4">
        <v>1</v>
      </c>
      <c r="N27" s="72">
        <f t="shared" si="1"/>
        <v>5</v>
      </c>
      <c r="O27" s="27"/>
      <c r="P27" s="36" t="s">
        <v>10</v>
      </c>
      <c r="Q27" s="33" t="s">
        <v>34</v>
      </c>
      <c r="R27" s="3"/>
      <c r="S27" s="4"/>
      <c r="T27" s="4">
        <v>2</v>
      </c>
      <c r="U27" s="72">
        <f t="shared" si="2"/>
        <v>1</v>
      </c>
      <c r="V27" s="27"/>
      <c r="W27" s="36" t="s">
        <v>10</v>
      </c>
      <c r="X27" s="33" t="s">
        <v>37</v>
      </c>
      <c r="Y27" s="3"/>
      <c r="Z27" s="4"/>
      <c r="AA27" s="4">
        <v>2</v>
      </c>
      <c r="AB27" s="72">
        <f t="shared" si="3"/>
        <v>3</v>
      </c>
      <c r="AC27" s="27"/>
      <c r="AD27" s="36" t="s">
        <v>10</v>
      </c>
      <c r="AE27" s="33" t="s">
        <v>40</v>
      </c>
      <c r="AF27" s="3" t="s">
        <v>32</v>
      </c>
      <c r="AG27" s="4"/>
      <c r="AH27" s="4"/>
      <c r="AI27" s="72">
        <f t="shared" si="4"/>
        <v>0</v>
      </c>
      <c r="AJ27" s="27"/>
      <c r="AK27" s="37" t="s">
        <v>10</v>
      </c>
      <c r="AL27" s="40" t="s">
        <v>35</v>
      </c>
      <c r="AM27" s="3"/>
      <c r="AN27" s="4"/>
      <c r="AO27" s="4"/>
      <c r="AP27" s="72">
        <f t="shared" si="5"/>
        <v>2</v>
      </c>
      <c r="AQ27" s="27"/>
      <c r="AR27" s="36" t="s">
        <v>10</v>
      </c>
      <c r="AS27" s="33" t="s">
        <v>37</v>
      </c>
      <c r="AT27" s="3"/>
      <c r="AU27" s="4"/>
      <c r="AV27" s="4"/>
      <c r="AW27" s="72">
        <f t="shared" si="6"/>
        <v>3</v>
      </c>
      <c r="AX27" s="27"/>
      <c r="AY27" s="38" t="s">
        <v>10</v>
      </c>
      <c r="AZ27" s="32" t="s">
        <v>40</v>
      </c>
      <c r="BA27" s="3" t="s">
        <v>32</v>
      </c>
      <c r="BB27" s="4"/>
      <c r="BC27" s="4"/>
      <c r="BD27" s="72">
        <f t="shared" si="7"/>
        <v>0</v>
      </c>
      <c r="BE27" s="27"/>
      <c r="BF27" s="38" t="s">
        <v>10</v>
      </c>
      <c r="BG27" s="32" t="s">
        <v>34</v>
      </c>
      <c r="BH27" s="3"/>
      <c r="BI27" s="4"/>
      <c r="BJ27" s="4"/>
      <c r="BK27" s="72">
        <f t="shared" si="8"/>
        <v>1</v>
      </c>
      <c r="BL27" s="27"/>
      <c r="BM27" s="38" t="s">
        <v>10</v>
      </c>
      <c r="BN27" s="32" t="s">
        <v>38</v>
      </c>
      <c r="BO27" s="3"/>
      <c r="BP27" s="4"/>
      <c r="BQ27" s="4"/>
      <c r="BR27" s="72">
        <f t="shared" si="9"/>
        <v>4</v>
      </c>
      <c r="BS27" s="27"/>
      <c r="BT27" s="38" t="s">
        <v>10</v>
      </c>
      <c r="BU27" s="32" t="s">
        <v>40</v>
      </c>
      <c r="BV27" s="3" t="s">
        <v>32</v>
      </c>
      <c r="BW27" s="4"/>
      <c r="BX27" s="4"/>
      <c r="BY27" s="72">
        <f t="shared" si="10"/>
        <v>0</v>
      </c>
      <c r="BZ27" s="27"/>
      <c r="CA27" s="38" t="s">
        <v>10</v>
      </c>
      <c r="CB27" s="32" t="s">
        <v>35</v>
      </c>
      <c r="CC27" s="3" t="s">
        <v>146</v>
      </c>
      <c r="CD27" s="4"/>
      <c r="CE27" s="4"/>
      <c r="CF27" s="72">
        <f t="shared" si="11"/>
        <v>0</v>
      </c>
      <c r="CH27" s="64"/>
      <c r="CI27" s="69" t="s">
        <v>74</v>
      </c>
      <c r="CJ27" s="70">
        <f>AVERAGE(BX50,CE50)</f>
        <v>8.75</v>
      </c>
    </row>
    <row r="28" spans="2:88" x14ac:dyDescent="0.15">
      <c r="B28" s="36" t="s">
        <v>11</v>
      </c>
      <c r="C28" s="32" t="s">
        <v>38</v>
      </c>
      <c r="D28" s="3"/>
      <c r="E28" s="4"/>
      <c r="F28" s="4"/>
      <c r="G28" s="72">
        <f t="shared" si="0"/>
        <v>4</v>
      </c>
      <c r="H28" s="27"/>
      <c r="I28" s="36" t="s">
        <v>11</v>
      </c>
      <c r="J28" s="32" t="s">
        <v>40</v>
      </c>
      <c r="K28" s="3" t="s">
        <v>32</v>
      </c>
      <c r="L28" s="4"/>
      <c r="M28" s="4"/>
      <c r="N28" s="72">
        <f t="shared" si="1"/>
        <v>0</v>
      </c>
      <c r="O28" s="27"/>
      <c r="P28" s="36" t="s">
        <v>11</v>
      </c>
      <c r="Q28" s="33" t="s">
        <v>35</v>
      </c>
      <c r="R28" s="3"/>
      <c r="S28" s="4"/>
      <c r="T28" s="4">
        <v>2</v>
      </c>
      <c r="U28" s="72">
        <f t="shared" si="2"/>
        <v>2</v>
      </c>
      <c r="V28" s="27"/>
      <c r="W28" s="36" t="s">
        <v>11</v>
      </c>
      <c r="X28" s="33" t="s">
        <v>38</v>
      </c>
      <c r="Y28" s="3"/>
      <c r="Z28" s="4"/>
      <c r="AA28" s="4">
        <v>2</v>
      </c>
      <c r="AB28" s="72">
        <f t="shared" si="3"/>
        <v>4</v>
      </c>
      <c r="AC28" s="27"/>
      <c r="AD28" s="36" t="s">
        <v>11</v>
      </c>
      <c r="AE28" s="33" t="s">
        <v>41</v>
      </c>
      <c r="AF28" s="3" t="s">
        <v>32</v>
      </c>
      <c r="AG28" s="4"/>
      <c r="AH28" s="4"/>
      <c r="AI28" s="72">
        <f t="shared" si="4"/>
        <v>0</v>
      </c>
      <c r="AJ28" s="27"/>
      <c r="AK28" s="36" t="s">
        <v>11</v>
      </c>
      <c r="AL28" s="39" t="s">
        <v>37</v>
      </c>
      <c r="AM28" s="3"/>
      <c r="AN28" s="4"/>
      <c r="AO28" s="4"/>
      <c r="AP28" s="72">
        <f t="shared" si="5"/>
        <v>3</v>
      </c>
      <c r="AQ28" s="27"/>
      <c r="AR28" s="36" t="s">
        <v>11</v>
      </c>
      <c r="AS28" s="33" t="s">
        <v>38</v>
      </c>
      <c r="AT28" s="3"/>
      <c r="AU28" s="4"/>
      <c r="AV28" s="4"/>
      <c r="AW28" s="72">
        <f t="shared" si="6"/>
        <v>4</v>
      </c>
      <c r="AX28" s="27"/>
      <c r="AY28" s="38" t="s">
        <v>11</v>
      </c>
      <c r="AZ28" s="32" t="s">
        <v>41</v>
      </c>
      <c r="BA28" s="3" t="s">
        <v>32</v>
      </c>
      <c r="BB28" s="4"/>
      <c r="BC28" s="4"/>
      <c r="BD28" s="72">
        <f t="shared" si="7"/>
        <v>0</v>
      </c>
      <c r="BE28" s="27"/>
      <c r="BF28" s="38" t="s">
        <v>11</v>
      </c>
      <c r="BG28" s="32" t="s">
        <v>35</v>
      </c>
      <c r="BH28" s="3"/>
      <c r="BI28" s="4"/>
      <c r="BJ28" s="4"/>
      <c r="BK28" s="72">
        <f t="shared" si="8"/>
        <v>2</v>
      </c>
      <c r="BL28" s="27"/>
      <c r="BM28" s="38" t="s">
        <v>11</v>
      </c>
      <c r="BN28" s="32" t="s">
        <v>39</v>
      </c>
      <c r="BO28" s="3"/>
      <c r="BP28" s="4"/>
      <c r="BQ28" s="4"/>
      <c r="BR28" s="72">
        <f t="shared" si="9"/>
        <v>5</v>
      </c>
      <c r="BS28" s="27"/>
      <c r="BT28" s="38" t="s">
        <v>11</v>
      </c>
      <c r="BU28" s="32" t="s">
        <v>41</v>
      </c>
      <c r="BV28" s="3" t="s">
        <v>32</v>
      </c>
      <c r="BW28" s="4"/>
      <c r="BX28" s="4"/>
      <c r="BY28" s="72">
        <f t="shared" si="10"/>
        <v>0</v>
      </c>
      <c r="BZ28" s="27"/>
      <c r="CA28" s="38" t="s">
        <v>11</v>
      </c>
      <c r="CB28" s="32" t="s">
        <v>37</v>
      </c>
      <c r="CC28" s="3" t="s">
        <v>146</v>
      </c>
      <c r="CD28" s="4"/>
      <c r="CE28" s="4"/>
      <c r="CF28" s="72">
        <f t="shared" si="11"/>
        <v>0</v>
      </c>
      <c r="CH28" s="64">
        <v>3</v>
      </c>
      <c r="CI28" s="69" t="s">
        <v>75</v>
      </c>
      <c r="CJ28" s="70">
        <f>AVERAGE(F50,M50,T50)</f>
        <v>30.5</v>
      </c>
    </row>
    <row r="29" spans="2:88" x14ac:dyDescent="0.15">
      <c r="B29" s="36" t="s">
        <v>12</v>
      </c>
      <c r="C29" s="32" t="s">
        <v>39</v>
      </c>
      <c r="D29" s="3"/>
      <c r="E29" s="4"/>
      <c r="F29" s="4"/>
      <c r="G29" s="72">
        <f t="shared" si="0"/>
        <v>5</v>
      </c>
      <c r="H29" s="27"/>
      <c r="I29" s="36" t="s">
        <v>12</v>
      </c>
      <c r="J29" s="32" t="s">
        <v>41</v>
      </c>
      <c r="K29" s="3" t="s">
        <v>32</v>
      </c>
      <c r="L29" s="4"/>
      <c r="M29" s="4"/>
      <c r="N29" s="72">
        <f t="shared" si="1"/>
        <v>0</v>
      </c>
      <c r="O29" s="27"/>
      <c r="P29" s="36" t="s">
        <v>12</v>
      </c>
      <c r="Q29" s="33" t="s">
        <v>37</v>
      </c>
      <c r="R29" s="3"/>
      <c r="S29" s="4"/>
      <c r="T29" s="4">
        <v>2</v>
      </c>
      <c r="U29" s="72">
        <f t="shared" si="2"/>
        <v>3</v>
      </c>
      <c r="V29" s="27"/>
      <c r="W29" s="36" t="s">
        <v>12</v>
      </c>
      <c r="X29" s="33" t="s">
        <v>39</v>
      </c>
      <c r="Y29" s="3"/>
      <c r="Z29" s="4"/>
      <c r="AA29" s="4">
        <v>4</v>
      </c>
      <c r="AB29" s="72">
        <f t="shared" si="3"/>
        <v>5</v>
      </c>
      <c r="AC29" s="27"/>
      <c r="AD29" s="37" t="s">
        <v>12</v>
      </c>
      <c r="AE29" s="34" t="s">
        <v>34</v>
      </c>
      <c r="AF29" s="3" t="s">
        <v>32</v>
      </c>
      <c r="AG29" s="4">
        <v>10</v>
      </c>
      <c r="AH29" s="4"/>
      <c r="AI29" s="72">
        <f t="shared" si="4"/>
        <v>1</v>
      </c>
      <c r="AJ29" s="27"/>
      <c r="AK29" s="36" t="s">
        <v>12</v>
      </c>
      <c r="AL29" s="39" t="s">
        <v>38</v>
      </c>
      <c r="AM29" s="3"/>
      <c r="AN29" s="4"/>
      <c r="AO29" s="4">
        <v>1</v>
      </c>
      <c r="AP29" s="72">
        <f t="shared" si="5"/>
        <v>4</v>
      </c>
      <c r="AQ29" s="27"/>
      <c r="AR29" s="36" t="s">
        <v>12</v>
      </c>
      <c r="AS29" s="33" t="s">
        <v>39</v>
      </c>
      <c r="AT29" s="3"/>
      <c r="AU29" s="4"/>
      <c r="AV29" s="4">
        <v>1</v>
      </c>
      <c r="AW29" s="72">
        <f t="shared" si="6"/>
        <v>5</v>
      </c>
      <c r="AX29" s="27"/>
      <c r="AY29" s="38" t="s">
        <v>12</v>
      </c>
      <c r="AZ29" s="32" t="s">
        <v>34</v>
      </c>
      <c r="BA29" s="3"/>
      <c r="BB29" s="4"/>
      <c r="BC29" s="4"/>
      <c r="BD29" s="72">
        <f t="shared" si="7"/>
        <v>1</v>
      </c>
      <c r="BE29" s="27"/>
      <c r="BF29" s="38" t="s">
        <v>12</v>
      </c>
      <c r="BG29" s="32" t="s">
        <v>37</v>
      </c>
      <c r="BH29" s="3"/>
      <c r="BI29" s="4"/>
      <c r="BJ29" s="4"/>
      <c r="BK29" s="72">
        <f t="shared" si="8"/>
        <v>3</v>
      </c>
      <c r="BL29" s="27"/>
      <c r="BM29" s="38" t="s">
        <v>12</v>
      </c>
      <c r="BN29" s="32" t="s">
        <v>40</v>
      </c>
      <c r="BO29" s="3" t="s">
        <v>32</v>
      </c>
      <c r="BP29" s="4"/>
      <c r="BQ29" s="4"/>
      <c r="BR29" s="72">
        <f t="shared" si="9"/>
        <v>0</v>
      </c>
      <c r="BS29" s="27"/>
      <c r="BT29" s="38" t="s">
        <v>12</v>
      </c>
      <c r="BU29" s="32" t="s">
        <v>34</v>
      </c>
      <c r="BV29" s="3"/>
      <c r="BW29" s="4"/>
      <c r="BX29" s="4"/>
      <c r="BY29" s="72">
        <f t="shared" si="10"/>
        <v>1</v>
      </c>
      <c r="BZ29" s="27"/>
      <c r="CA29" s="38" t="s">
        <v>12</v>
      </c>
      <c r="CB29" s="32" t="s">
        <v>38</v>
      </c>
      <c r="CC29" s="3"/>
      <c r="CD29" s="4"/>
      <c r="CE29" s="4"/>
      <c r="CF29" s="72">
        <f t="shared" si="11"/>
        <v>1</v>
      </c>
      <c r="CH29" s="64"/>
      <c r="CI29" s="69" t="s">
        <v>76</v>
      </c>
      <c r="CJ29" s="70">
        <f>AVERAGE(M50,T50,AA50)</f>
        <v>49.833333333333336</v>
      </c>
    </row>
    <row r="30" spans="2:88" x14ac:dyDescent="0.15">
      <c r="B30" s="36" t="s">
        <v>13</v>
      </c>
      <c r="C30" s="32" t="s">
        <v>40</v>
      </c>
      <c r="D30" s="3" t="s">
        <v>32</v>
      </c>
      <c r="E30" s="4"/>
      <c r="F30" s="4"/>
      <c r="G30" s="72">
        <f t="shared" si="0"/>
        <v>0</v>
      </c>
      <c r="H30" s="27"/>
      <c r="I30" s="37" t="s">
        <v>13</v>
      </c>
      <c r="J30" s="34" t="s">
        <v>34</v>
      </c>
      <c r="K30" s="3" t="s">
        <v>32</v>
      </c>
      <c r="L30" s="4">
        <v>8</v>
      </c>
      <c r="M30" s="4"/>
      <c r="N30" s="72">
        <f t="shared" si="1"/>
        <v>1</v>
      </c>
      <c r="O30" s="27"/>
      <c r="P30" s="36" t="s">
        <v>13</v>
      </c>
      <c r="Q30" s="33" t="s">
        <v>38</v>
      </c>
      <c r="R30" s="3"/>
      <c r="S30" s="4"/>
      <c r="T30" s="4"/>
      <c r="U30" s="72">
        <f t="shared" si="2"/>
        <v>4</v>
      </c>
      <c r="V30" s="27"/>
      <c r="W30" s="36" t="s">
        <v>13</v>
      </c>
      <c r="X30" s="33" t="s">
        <v>40</v>
      </c>
      <c r="Y30" s="3" t="s">
        <v>32</v>
      </c>
      <c r="Z30" s="4"/>
      <c r="AA30" s="4"/>
      <c r="AB30" s="72">
        <f t="shared" si="3"/>
        <v>0</v>
      </c>
      <c r="AC30" s="27"/>
      <c r="AD30" s="36" t="s">
        <v>13</v>
      </c>
      <c r="AE30" s="33" t="s">
        <v>35</v>
      </c>
      <c r="AF30" s="3"/>
      <c r="AG30" s="4"/>
      <c r="AH30" s="4">
        <v>2</v>
      </c>
      <c r="AI30" s="72">
        <f t="shared" si="4"/>
        <v>2</v>
      </c>
      <c r="AJ30" s="27"/>
      <c r="AK30" s="36" t="s">
        <v>13</v>
      </c>
      <c r="AL30" s="39" t="s">
        <v>39</v>
      </c>
      <c r="AM30" s="3"/>
      <c r="AN30" s="4"/>
      <c r="AO30" s="4">
        <v>1</v>
      </c>
      <c r="AP30" s="72">
        <f t="shared" si="5"/>
        <v>5</v>
      </c>
      <c r="AQ30" s="27"/>
      <c r="AR30" s="36" t="s">
        <v>13</v>
      </c>
      <c r="AS30" s="33" t="s">
        <v>40</v>
      </c>
      <c r="AT30" s="3" t="s">
        <v>32</v>
      </c>
      <c r="AU30" s="4">
        <v>8</v>
      </c>
      <c r="AV30" s="4"/>
      <c r="AW30" s="72">
        <f t="shared" si="6"/>
        <v>6</v>
      </c>
      <c r="AX30" s="27"/>
      <c r="AY30" s="38" t="s">
        <v>13</v>
      </c>
      <c r="AZ30" s="32" t="s">
        <v>35</v>
      </c>
      <c r="BA30" s="3"/>
      <c r="BB30" s="4"/>
      <c r="BC30" s="4"/>
      <c r="BD30" s="72">
        <f t="shared" si="7"/>
        <v>2</v>
      </c>
      <c r="BE30" s="27"/>
      <c r="BF30" s="38" t="s">
        <v>13</v>
      </c>
      <c r="BG30" s="32" t="s">
        <v>38</v>
      </c>
      <c r="BH30" s="3"/>
      <c r="BI30" s="4"/>
      <c r="BJ30" s="4"/>
      <c r="BK30" s="72">
        <f t="shared" si="8"/>
        <v>4</v>
      </c>
      <c r="BL30" s="27"/>
      <c r="BM30" s="38" t="s">
        <v>13</v>
      </c>
      <c r="BN30" s="32" t="s">
        <v>41</v>
      </c>
      <c r="BO30" s="3" t="s">
        <v>32</v>
      </c>
      <c r="BP30" s="4"/>
      <c r="BQ30" s="4"/>
      <c r="BR30" s="72">
        <f t="shared" si="9"/>
        <v>0</v>
      </c>
      <c r="BS30" s="27"/>
      <c r="BT30" s="38" t="s">
        <v>13</v>
      </c>
      <c r="BU30" s="32" t="s">
        <v>35</v>
      </c>
      <c r="BV30" s="3"/>
      <c r="BW30" s="4"/>
      <c r="BX30" s="4"/>
      <c r="BY30" s="72">
        <f t="shared" si="10"/>
        <v>2</v>
      </c>
      <c r="BZ30" s="27"/>
      <c r="CA30" s="38" t="s">
        <v>13</v>
      </c>
      <c r="CB30" s="32" t="s">
        <v>39</v>
      </c>
      <c r="CC30" s="3"/>
      <c r="CD30" s="4"/>
      <c r="CE30" s="4"/>
      <c r="CF30" s="72">
        <f t="shared" si="11"/>
        <v>2</v>
      </c>
      <c r="CH30" s="64"/>
      <c r="CI30" s="69" t="s">
        <v>77</v>
      </c>
      <c r="CJ30" s="70">
        <f>AVERAGE(T50,AA50,AH50)</f>
        <v>55</v>
      </c>
    </row>
    <row r="31" spans="2:88" x14ac:dyDescent="0.15">
      <c r="B31" s="36" t="s">
        <v>14</v>
      </c>
      <c r="C31" s="32" t="s">
        <v>41</v>
      </c>
      <c r="D31" s="3" t="s">
        <v>32</v>
      </c>
      <c r="E31" s="4"/>
      <c r="F31" s="4"/>
      <c r="G31" s="72">
        <f t="shared" si="0"/>
        <v>0</v>
      </c>
      <c r="H31" s="27"/>
      <c r="I31" s="36" t="s">
        <v>14</v>
      </c>
      <c r="J31" s="32" t="s">
        <v>35</v>
      </c>
      <c r="K31" s="3"/>
      <c r="L31" s="4"/>
      <c r="M31" s="4"/>
      <c r="N31" s="72">
        <f t="shared" si="1"/>
        <v>2</v>
      </c>
      <c r="O31" s="27"/>
      <c r="P31" s="36" t="s">
        <v>14</v>
      </c>
      <c r="Q31" s="33" t="s">
        <v>39</v>
      </c>
      <c r="R31" s="3"/>
      <c r="S31" s="4"/>
      <c r="T31" s="4"/>
      <c r="U31" s="72">
        <f t="shared" si="2"/>
        <v>5</v>
      </c>
      <c r="V31" s="27"/>
      <c r="W31" s="36" t="s">
        <v>14</v>
      </c>
      <c r="X31" s="33" t="s">
        <v>41</v>
      </c>
      <c r="Y31" s="3" t="s">
        <v>32</v>
      </c>
      <c r="Z31" s="4">
        <v>10</v>
      </c>
      <c r="AA31" s="4"/>
      <c r="AB31" s="72">
        <f t="shared" si="3"/>
        <v>1</v>
      </c>
      <c r="AC31" s="27"/>
      <c r="AD31" s="36" t="s">
        <v>14</v>
      </c>
      <c r="AE31" s="33" t="s">
        <v>37</v>
      </c>
      <c r="AF31" s="3"/>
      <c r="AG31" s="4"/>
      <c r="AH31" s="4">
        <v>2.5</v>
      </c>
      <c r="AI31" s="72">
        <f t="shared" si="4"/>
        <v>3</v>
      </c>
      <c r="AJ31" s="27"/>
      <c r="AK31" s="36" t="s">
        <v>14</v>
      </c>
      <c r="AL31" s="39" t="s">
        <v>40</v>
      </c>
      <c r="AM31" s="3" t="s">
        <v>32</v>
      </c>
      <c r="AN31" s="4"/>
      <c r="AO31" s="4"/>
      <c r="AP31" s="72">
        <f t="shared" si="5"/>
        <v>0</v>
      </c>
      <c r="AQ31" s="27"/>
      <c r="AR31" s="36" t="s">
        <v>14</v>
      </c>
      <c r="AS31" s="33" t="s">
        <v>41</v>
      </c>
      <c r="AT31" s="3" t="s">
        <v>32</v>
      </c>
      <c r="AU31" s="4"/>
      <c r="AV31" s="4"/>
      <c r="AW31" s="72">
        <f t="shared" si="6"/>
        <v>0</v>
      </c>
      <c r="AX31" s="27"/>
      <c r="AY31" s="38" t="s">
        <v>14</v>
      </c>
      <c r="AZ31" s="32" t="s">
        <v>37</v>
      </c>
      <c r="BA31" s="3"/>
      <c r="BB31" s="4"/>
      <c r="BC31" s="4"/>
      <c r="BD31" s="72">
        <f t="shared" si="7"/>
        <v>3</v>
      </c>
      <c r="BE31" s="27"/>
      <c r="BF31" s="38" t="s">
        <v>14</v>
      </c>
      <c r="BG31" s="32" t="s">
        <v>39</v>
      </c>
      <c r="BH31" s="3"/>
      <c r="BI31" s="4"/>
      <c r="BJ31" s="4"/>
      <c r="BK31" s="72">
        <f t="shared" si="8"/>
        <v>5</v>
      </c>
      <c r="BL31" s="27"/>
      <c r="BM31" s="38" t="s">
        <v>14</v>
      </c>
      <c r="BN31" s="32" t="s">
        <v>34</v>
      </c>
      <c r="BO31" s="3"/>
      <c r="BP31" s="4"/>
      <c r="BQ31" s="4"/>
      <c r="BR31" s="72">
        <f t="shared" si="9"/>
        <v>1</v>
      </c>
      <c r="BS31" s="27"/>
      <c r="BT31" s="38" t="s">
        <v>14</v>
      </c>
      <c r="BU31" s="32" t="s">
        <v>37</v>
      </c>
      <c r="BV31" s="3"/>
      <c r="BW31" s="4"/>
      <c r="BX31" s="4"/>
      <c r="BY31" s="72">
        <f t="shared" si="10"/>
        <v>3</v>
      </c>
      <c r="BZ31" s="27"/>
      <c r="CA31" s="38" t="s">
        <v>14</v>
      </c>
      <c r="CB31" s="32" t="s">
        <v>40</v>
      </c>
      <c r="CC31" s="3" t="s">
        <v>32</v>
      </c>
      <c r="CD31" s="4"/>
      <c r="CE31" s="4"/>
      <c r="CF31" s="72">
        <f t="shared" si="11"/>
        <v>0</v>
      </c>
      <c r="CH31" s="64"/>
      <c r="CI31" s="69" t="s">
        <v>78</v>
      </c>
      <c r="CJ31" s="70">
        <f>AVERAGE(AA50,AH50,AO50)</f>
        <v>65.5</v>
      </c>
    </row>
    <row r="32" spans="2:88" x14ac:dyDescent="0.15">
      <c r="B32" s="37" t="s">
        <v>15</v>
      </c>
      <c r="C32" s="34" t="s">
        <v>34</v>
      </c>
      <c r="D32" s="3" t="s">
        <v>32</v>
      </c>
      <c r="E32" s="4">
        <v>10</v>
      </c>
      <c r="F32" s="4"/>
      <c r="G32" s="72">
        <f t="shared" si="0"/>
        <v>1</v>
      </c>
      <c r="H32" s="27"/>
      <c r="I32" s="36" t="s">
        <v>15</v>
      </c>
      <c r="J32" s="32" t="s">
        <v>37</v>
      </c>
      <c r="K32" s="3"/>
      <c r="L32" s="4"/>
      <c r="M32" s="4"/>
      <c r="N32" s="72">
        <f t="shared" si="1"/>
        <v>3</v>
      </c>
      <c r="O32" s="27"/>
      <c r="P32" s="36" t="s">
        <v>15</v>
      </c>
      <c r="Q32" s="33" t="s">
        <v>40</v>
      </c>
      <c r="R32" s="3" t="s">
        <v>32</v>
      </c>
      <c r="S32" s="4"/>
      <c r="T32" s="4"/>
      <c r="U32" s="72">
        <f t="shared" si="2"/>
        <v>0</v>
      </c>
      <c r="V32" s="27"/>
      <c r="W32" s="36" t="s">
        <v>15</v>
      </c>
      <c r="X32" s="33" t="s">
        <v>34</v>
      </c>
      <c r="Y32" s="3"/>
      <c r="Z32" s="4"/>
      <c r="AA32" s="4">
        <v>3</v>
      </c>
      <c r="AB32" s="72">
        <f t="shared" si="3"/>
        <v>2</v>
      </c>
      <c r="AC32" s="27"/>
      <c r="AD32" s="36" t="s">
        <v>15</v>
      </c>
      <c r="AE32" s="33" t="s">
        <v>38</v>
      </c>
      <c r="AF32" s="3"/>
      <c r="AG32" s="4"/>
      <c r="AH32" s="4"/>
      <c r="AI32" s="72">
        <f t="shared" si="4"/>
        <v>4</v>
      </c>
      <c r="AJ32" s="27"/>
      <c r="AK32" s="36" t="s">
        <v>15</v>
      </c>
      <c r="AL32" s="39" t="s">
        <v>41</v>
      </c>
      <c r="AM32" s="3" t="s">
        <v>32</v>
      </c>
      <c r="AN32" s="4"/>
      <c r="AO32" s="4"/>
      <c r="AP32" s="72">
        <f t="shared" si="5"/>
        <v>0</v>
      </c>
      <c r="AQ32" s="27"/>
      <c r="AR32" s="36" t="s">
        <v>15</v>
      </c>
      <c r="AS32" s="33" t="s">
        <v>34</v>
      </c>
      <c r="AT32" s="3"/>
      <c r="AU32" s="4"/>
      <c r="AV32" s="4">
        <v>1</v>
      </c>
      <c r="AW32" s="72">
        <f t="shared" si="6"/>
        <v>1</v>
      </c>
      <c r="AX32" s="27"/>
      <c r="AY32" s="38" t="s">
        <v>15</v>
      </c>
      <c r="AZ32" s="32" t="s">
        <v>38</v>
      </c>
      <c r="BA32" s="3"/>
      <c r="BB32" s="4"/>
      <c r="BC32" s="4"/>
      <c r="BD32" s="72">
        <f t="shared" si="7"/>
        <v>4</v>
      </c>
      <c r="BE32" s="27"/>
      <c r="BF32" s="38" t="s">
        <v>15</v>
      </c>
      <c r="BG32" s="32" t="s">
        <v>40</v>
      </c>
      <c r="BH32" s="3" t="s">
        <v>32</v>
      </c>
      <c r="BI32" s="4"/>
      <c r="BJ32" s="4"/>
      <c r="BK32" s="72">
        <f t="shared" si="8"/>
        <v>0</v>
      </c>
      <c r="BL32" s="27"/>
      <c r="BM32" s="38" t="s">
        <v>15</v>
      </c>
      <c r="BN32" s="32" t="s">
        <v>35</v>
      </c>
      <c r="BO32" s="3"/>
      <c r="BP32" s="4"/>
      <c r="BQ32" s="4"/>
      <c r="BR32" s="72">
        <f t="shared" si="9"/>
        <v>2</v>
      </c>
      <c r="BS32" s="27"/>
      <c r="BT32" s="38" t="s">
        <v>15</v>
      </c>
      <c r="BU32" s="32" t="s">
        <v>38</v>
      </c>
      <c r="BV32" s="3"/>
      <c r="BW32" s="4"/>
      <c r="BX32" s="4"/>
      <c r="BY32" s="72">
        <f t="shared" si="10"/>
        <v>4</v>
      </c>
      <c r="BZ32" s="27"/>
      <c r="CA32" s="38" t="s">
        <v>15</v>
      </c>
      <c r="CB32" s="32" t="s">
        <v>41</v>
      </c>
      <c r="CC32" s="3" t="s">
        <v>32</v>
      </c>
      <c r="CD32" s="4"/>
      <c r="CE32" s="4"/>
      <c r="CF32" s="72">
        <f t="shared" si="11"/>
        <v>0</v>
      </c>
      <c r="CH32" s="64"/>
      <c r="CI32" s="69" t="s">
        <v>79</v>
      </c>
      <c r="CJ32" s="70">
        <f>AVERAGE(AH50,AO50,AV50)</f>
        <v>44.5</v>
      </c>
    </row>
    <row r="33" spans="2:88" x14ac:dyDescent="0.15">
      <c r="B33" s="36" t="s">
        <v>16</v>
      </c>
      <c r="C33" s="32" t="s">
        <v>35</v>
      </c>
      <c r="D33" s="3" t="s">
        <v>146</v>
      </c>
      <c r="E33" s="4"/>
      <c r="F33" s="4"/>
      <c r="G33" s="72">
        <f t="shared" si="0"/>
        <v>0</v>
      </c>
      <c r="H33" s="27"/>
      <c r="I33" s="36" t="s">
        <v>16</v>
      </c>
      <c r="J33" s="32" t="s">
        <v>38</v>
      </c>
      <c r="K33" s="3"/>
      <c r="L33" s="4"/>
      <c r="M33" s="4"/>
      <c r="N33" s="72">
        <f t="shared" si="1"/>
        <v>4</v>
      </c>
      <c r="O33" s="27"/>
      <c r="P33" s="36" t="s">
        <v>16</v>
      </c>
      <c r="Q33" s="33" t="s">
        <v>41</v>
      </c>
      <c r="R33" s="3" t="s">
        <v>32</v>
      </c>
      <c r="S33" s="4"/>
      <c r="T33" s="4"/>
      <c r="U33" s="72">
        <f t="shared" si="2"/>
        <v>0</v>
      </c>
      <c r="V33" s="27"/>
      <c r="W33" s="36" t="s">
        <v>16</v>
      </c>
      <c r="X33" s="33" t="s">
        <v>35</v>
      </c>
      <c r="Y33" s="3"/>
      <c r="Z33" s="4"/>
      <c r="AA33" s="4">
        <v>3</v>
      </c>
      <c r="AB33" s="72">
        <f t="shared" si="3"/>
        <v>3</v>
      </c>
      <c r="AC33" s="27"/>
      <c r="AD33" s="36" t="s">
        <v>16</v>
      </c>
      <c r="AE33" s="33" t="s">
        <v>39</v>
      </c>
      <c r="AF33" s="3"/>
      <c r="AG33" s="4"/>
      <c r="AH33" s="4"/>
      <c r="AI33" s="72">
        <f t="shared" si="4"/>
        <v>5</v>
      </c>
      <c r="AJ33" s="27"/>
      <c r="AK33" s="36" t="s">
        <v>16</v>
      </c>
      <c r="AL33" s="39" t="s">
        <v>34</v>
      </c>
      <c r="AM33" s="3"/>
      <c r="AN33" s="4"/>
      <c r="AO33" s="4">
        <v>3</v>
      </c>
      <c r="AP33" s="72">
        <f t="shared" si="5"/>
        <v>1</v>
      </c>
      <c r="AQ33" s="27"/>
      <c r="AR33" s="36" t="s">
        <v>16</v>
      </c>
      <c r="AS33" s="33" t="s">
        <v>35</v>
      </c>
      <c r="AT33" s="3"/>
      <c r="AU33" s="4"/>
      <c r="AV33" s="4"/>
      <c r="AW33" s="72">
        <f t="shared" si="6"/>
        <v>2</v>
      </c>
      <c r="AX33" s="27"/>
      <c r="AY33" s="38" t="s">
        <v>16</v>
      </c>
      <c r="AZ33" s="32" t="s">
        <v>39</v>
      </c>
      <c r="BA33" s="3"/>
      <c r="BB33" s="4"/>
      <c r="BC33" s="4"/>
      <c r="BD33" s="72">
        <f t="shared" si="7"/>
        <v>5</v>
      </c>
      <c r="BE33" s="27"/>
      <c r="BF33" s="38" t="s">
        <v>16</v>
      </c>
      <c r="BG33" s="32" t="s">
        <v>41</v>
      </c>
      <c r="BH33" s="3" t="s">
        <v>32</v>
      </c>
      <c r="BI33" s="4"/>
      <c r="BJ33" s="4"/>
      <c r="BK33" s="72">
        <f t="shared" si="8"/>
        <v>0</v>
      </c>
      <c r="BL33" s="27"/>
      <c r="BM33" s="38" t="s">
        <v>16</v>
      </c>
      <c r="BN33" s="32" t="s">
        <v>37</v>
      </c>
      <c r="BO33" s="3"/>
      <c r="BP33" s="4"/>
      <c r="BQ33" s="4"/>
      <c r="BR33" s="72">
        <f t="shared" si="9"/>
        <v>3</v>
      </c>
      <c r="BS33" s="27"/>
      <c r="BT33" s="38" t="s">
        <v>16</v>
      </c>
      <c r="BU33" s="32" t="s">
        <v>39</v>
      </c>
      <c r="BV33" s="3"/>
      <c r="BW33" s="4"/>
      <c r="BX33" s="4"/>
      <c r="BY33" s="72">
        <f t="shared" si="10"/>
        <v>5</v>
      </c>
      <c r="BZ33" s="27"/>
      <c r="CA33" s="38" t="s">
        <v>16</v>
      </c>
      <c r="CB33" s="32" t="s">
        <v>34</v>
      </c>
      <c r="CC33" s="3"/>
      <c r="CD33" s="4"/>
      <c r="CE33" s="4"/>
      <c r="CF33" s="72">
        <f t="shared" si="11"/>
        <v>1</v>
      </c>
      <c r="CH33" s="64"/>
      <c r="CI33" s="69" t="s">
        <v>80</v>
      </c>
      <c r="CJ33" s="70">
        <f>AVERAGE(AO50,AV50,BC50)</f>
        <v>31.666666666666668</v>
      </c>
    </row>
    <row r="34" spans="2:88" x14ac:dyDescent="0.15">
      <c r="B34" s="36" t="s">
        <v>17</v>
      </c>
      <c r="C34" s="32" t="s">
        <v>37</v>
      </c>
      <c r="D34" s="3"/>
      <c r="E34" s="4"/>
      <c r="F34" s="4">
        <v>3</v>
      </c>
      <c r="G34" s="72">
        <f t="shared" si="0"/>
        <v>1</v>
      </c>
      <c r="H34" s="27"/>
      <c r="I34" s="36" t="s">
        <v>17</v>
      </c>
      <c r="J34" s="32" t="s">
        <v>39</v>
      </c>
      <c r="K34" s="3"/>
      <c r="L34" s="4"/>
      <c r="M34" s="4"/>
      <c r="N34" s="72">
        <f t="shared" si="1"/>
        <v>5</v>
      </c>
      <c r="O34" s="27"/>
      <c r="P34" s="36" t="s">
        <v>17</v>
      </c>
      <c r="Q34" s="33" t="s">
        <v>34</v>
      </c>
      <c r="R34" s="3"/>
      <c r="S34" s="4"/>
      <c r="T34" s="4">
        <v>1</v>
      </c>
      <c r="U34" s="72">
        <f t="shared" si="2"/>
        <v>1</v>
      </c>
      <c r="V34" s="27"/>
      <c r="W34" s="36" t="s">
        <v>17</v>
      </c>
      <c r="X34" s="33" t="s">
        <v>37</v>
      </c>
      <c r="Y34" s="3"/>
      <c r="Z34" s="4"/>
      <c r="AA34" s="4">
        <v>4</v>
      </c>
      <c r="AB34" s="72">
        <f t="shared" si="3"/>
        <v>4</v>
      </c>
      <c r="AC34" s="27"/>
      <c r="AD34" s="36" t="s">
        <v>17</v>
      </c>
      <c r="AE34" s="33" t="s">
        <v>40</v>
      </c>
      <c r="AF34" s="3" t="s">
        <v>32</v>
      </c>
      <c r="AG34" s="4"/>
      <c r="AH34" s="4"/>
      <c r="AI34" s="72">
        <f t="shared" si="4"/>
        <v>0</v>
      </c>
      <c r="AJ34" s="27"/>
      <c r="AK34" s="36" t="s">
        <v>17</v>
      </c>
      <c r="AL34" s="39" t="s">
        <v>35</v>
      </c>
      <c r="AM34" s="3"/>
      <c r="AN34" s="4"/>
      <c r="AO34" s="4">
        <v>3</v>
      </c>
      <c r="AP34" s="72">
        <f t="shared" si="5"/>
        <v>2</v>
      </c>
      <c r="AQ34" s="27"/>
      <c r="AR34" s="36" t="s">
        <v>17</v>
      </c>
      <c r="AS34" s="33" t="s">
        <v>37</v>
      </c>
      <c r="AT34" s="3"/>
      <c r="AU34" s="4"/>
      <c r="AV34" s="4">
        <v>2</v>
      </c>
      <c r="AW34" s="72">
        <f t="shared" si="6"/>
        <v>3</v>
      </c>
      <c r="AX34" s="27"/>
      <c r="AY34" s="38" t="s">
        <v>17</v>
      </c>
      <c r="AZ34" s="32" t="s">
        <v>40</v>
      </c>
      <c r="BA34" s="3" t="s">
        <v>32</v>
      </c>
      <c r="BB34" s="4"/>
      <c r="BC34" s="4"/>
      <c r="BD34" s="72">
        <f t="shared" si="7"/>
        <v>0</v>
      </c>
      <c r="BE34" s="27"/>
      <c r="BF34" s="38" t="s">
        <v>17</v>
      </c>
      <c r="BG34" s="32" t="s">
        <v>34</v>
      </c>
      <c r="BH34" s="3"/>
      <c r="BI34" s="4"/>
      <c r="BJ34" s="4"/>
      <c r="BK34" s="72">
        <f t="shared" si="8"/>
        <v>1</v>
      </c>
      <c r="BL34" s="27"/>
      <c r="BM34" s="38" t="s">
        <v>17</v>
      </c>
      <c r="BN34" s="32" t="s">
        <v>43</v>
      </c>
      <c r="BO34" s="3"/>
      <c r="BP34" s="4"/>
      <c r="BQ34" s="4"/>
      <c r="BR34" s="72">
        <f t="shared" si="9"/>
        <v>4</v>
      </c>
      <c r="BS34" s="27"/>
      <c r="BT34" s="38" t="s">
        <v>17</v>
      </c>
      <c r="BU34" s="32" t="s">
        <v>40</v>
      </c>
      <c r="BV34" s="3" t="s">
        <v>32</v>
      </c>
      <c r="BW34" s="4"/>
      <c r="BX34" s="4"/>
      <c r="BY34" s="72">
        <f t="shared" si="10"/>
        <v>0</v>
      </c>
      <c r="BZ34" s="27"/>
      <c r="CA34" s="38" t="s">
        <v>17</v>
      </c>
      <c r="CB34" s="32" t="s">
        <v>35</v>
      </c>
      <c r="CC34" s="3"/>
      <c r="CD34" s="4"/>
      <c r="CE34" s="4"/>
      <c r="CF34" s="72">
        <f t="shared" si="11"/>
        <v>2</v>
      </c>
      <c r="CH34" s="64"/>
      <c r="CI34" s="69" t="s">
        <v>81</v>
      </c>
      <c r="CJ34" s="70">
        <f>AVERAGE(AV50,BC50,BJ50)</f>
        <v>14</v>
      </c>
    </row>
    <row r="35" spans="2:88" x14ac:dyDescent="0.15">
      <c r="B35" s="36" t="s">
        <v>18</v>
      </c>
      <c r="C35" s="32" t="s">
        <v>38</v>
      </c>
      <c r="D35" s="3"/>
      <c r="E35" s="4"/>
      <c r="F35" s="4"/>
      <c r="G35" s="72">
        <f t="shared" si="0"/>
        <v>2</v>
      </c>
      <c r="H35" s="27"/>
      <c r="I35" s="36" t="s">
        <v>18</v>
      </c>
      <c r="J35" s="32" t="s">
        <v>40</v>
      </c>
      <c r="K35" s="3" t="s">
        <v>32</v>
      </c>
      <c r="L35" s="4"/>
      <c r="M35" s="4"/>
      <c r="N35" s="72">
        <f t="shared" si="1"/>
        <v>0</v>
      </c>
      <c r="O35" s="27"/>
      <c r="P35" s="36" t="s">
        <v>18</v>
      </c>
      <c r="Q35" s="33" t="s">
        <v>35</v>
      </c>
      <c r="R35" s="3"/>
      <c r="S35" s="4"/>
      <c r="T35" s="4">
        <v>1</v>
      </c>
      <c r="U35" s="72">
        <f t="shared" si="2"/>
        <v>2</v>
      </c>
      <c r="V35" s="27"/>
      <c r="W35" s="36" t="s">
        <v>18</v>
      </c>
      <c r="X35" s="33" t="s">
        <v>38</v>
      </c>
      <c r="Y35" s="3"/>
      <c r="Z35" s="4"/>
      <c r="AA35" s="4">
        <v>4</v>
      </c>
      <c r="AB35" s="72">
        <f t="shared" si="3"/>
        <v>5</v>
      </c>
      <c r="AC35" s="27"/>
      <c r="AD35" s="36" t="s">
        <v>18</v>
      </c>
      <c r="AE35" s="33" t="s">
        <v>41</v>
      </c>
      <c r="AF35" s="3" t="s">
        <v>32</v>
      </c>
      <c r="AG35" s="4"/>
      <c r="AH35" s="4"/>
      <c r="AI35" s="72">
        <f t="shared" si="4"/>
        <v>0</v>
      </c>
      <c r="AJ35" s="27"/>
      <c r="AK35" s="36" t="s">
        <v>18</v>
      </c>
      <c r="AL35" s="39" t="s">
        <v>37</v>
      </c>
      <c r="AM35" s="3"/>
      <c r="AN35" s="4"/>
      <c r="AO35" s="4">
        <v>3</v>
      </c>
      <c r="AP35" s="72">
        <f t="shared" si="5"/>
        <v>3</v>
      </c>
      <c r="AQ35" s="27"/>
      <c r="AR35" s="36" t="s">
        <v>18</v>
      </c>
      <c r="AS35" s="33" t="s">
        <v>43</v>
      </c>
      <c r="AT35" s="3"/>
      <c r="AU35" s="4"/>
      <c r="AV35" s="4">
        <v>1</v>
      </c>
      <c r="AW35" s="72">
        <f t="shared" si="6"/>
        <v>4</v>
      </c>
      <c r="AX35" s="27"/>
      <c r="AY35" s="38" t="s">
        <v>18</v>
      </c>
      <c r="AZ35" s="32" t="s">
        <v>41</v>
      </c>
      <c r="BA35" s="3" t="s">
        <v>32</v>
      </c>
      <c r="BB35" s="4"/>
      <c r="BC35" s="4"/>
      <c r="BD35" s="72">
        <f t="shared" si="7"/>
        <v>0</v>
      </c>
      <c r="BE35" s="27"/>
      <c r="BF35" s="38" t="s">
        <v>18</v>
      </c>
      <c r="BG35" s="32" t="s">
        <v>35</v>
      </c>
      <c r="BH35" s="3"/>
      <c r="BI35" s="4"/>
      <c r="BJ35" s="4"/>
      <c r="BK35" s="72">
        <f t="shared" si="8"/>
        <v>2</v>
      </c>
      <c r="BL35" s="27"/>
      <c r="BM35" s="38" t="s">
        <v>18</v>
      </c>
      <c r="BN35" s="32" t="s">
        <v>39</v>
      </c>
      <c r="BO35" s="3"/>
      <c r="BP35" s="4"/>
      <c r="BQ35" s="4"/>
      <c r="BR35" s="72">
        <f t="shared" si="9"/>
        <v>5</v>
      </c>
      <c r="BS35" s="27"/>
      <c r="BT35" s="38" t="s">
        <v>18</v>
      </c>
      <c r="BU35" s="32" t="s">
        <v>41</v>
      </c>
      <c r="BV35" s="3" t="s">
        <v>32</v>
      </c>
      <c r="BW35" s="4"/>
      <c r="BX35" s="4"/>
      <c r="BY35" s="72">
        <f t="shared" si="10"/>
        <v>0</v>
      </c>
      <c r="BZ35" s="27"/>
      <c r="CA35" s="38" t="s">
        <v>18</v>
      </c>
      <c r="CB35" s="32" t="s">
        <v>37</v>
      </c>
      <c r="CC35" s="3"/>
      <c r="CD35" s="4"/>
      <c r="CE35" s="4"/>
      <c r="CF35" s="72">
        <f t="shared" si="11"/>
        <v>3</v>
      </c>
      <c r="CH35" s="64"/>
      <c r="CI35" s="69" t="s">
        <v>82</v>
      </c>
      <c r="CJ35" s="70">
        <f>AVERAGE(BC50,BJ50,BQ50)</f>
        <v>2</v>
      </c>
    </row>
    <row r="36" spans="2:88" x14ac:dyDescent="0.15">
      <c r="B36" s="36" t="s">
        <v>19</v>
      </c>
      <c r="C36" s="32" t="s">
        <v>39</v>
      </c>
      <c r="D36" s="3"/>
      <c r="E36" s="4"/>
      <c r="F36" s="4"/>
      <c r="G36" s="72">
        <f t="shared" si="0"/>
        <v>3</v>
      </c>
      <c r="H36" s="27"/>
      <c r="I36" s="36" t="s">
        <v>19</v>
      </c>
      <c r="J36" s="32" t="s">
        <v>41</v>
      </c>
      <c r="K36" s="3" t="s">
        <v>32</v>
      </c>
      <c r="L36" s="4"/>
      <c r="M36" s="4"/>
      <c r="N36" s="72">
        <f t="shared" si="1"/>
        <v>0</v>
      </c>
      <c r="O36" s="27"/>
      <c r="P36" s="36" t="s">
        <v>19</v>
      </c>
      <c r="Q36" s="33" t="s">
        <v>37</v>
      </c>
      <c r="R36" s="3"/>
      <c r="S36" s="4"/>
      <c r="T36" s="4">
        <v>1</v>
      </c>
      <c r="U36" s="72">
        <f t="shared" si="2"/>
        <v>3</v>
      </c>
      <c r="V36" s="27"/>
      <c r="W36" s="36" t="s">
        <v>19</v>
      </c>
      <c r="X36" s="33" t="s">
        <v>39</v>
      </c>
      <c r="Y36" s="3"/>
      <c r="Z36" s="4"/>
      <c r="AA36" s="4">
        <v>4</v>
      </c>
      <c r="AB36" s="72">
        <f t="shared" si="3"/>
        <v>6</v>
      </c>
      <c r="AC36" s="27"/>
      <c r="AD36" s="36" t="s">
        <v>19</v>
      </c>
      <c r="AE36" s="33" t="s">
        <v>34</v>
      </c>
      <c r="AF36" s="3"/>
      <c r="AG36" s="4"/>
      <c r="AH36" s="4">
        <v>1.5</v>
      </c>
      <c r="AI36" s="72">
        <f t="shared" si="4"/>
        <v>1</v>
      </c>
      <c r="AJ36" s="27"/>
      <c r="AK36" s="36" t="s">
        <v>19</v>
      </c>
      <c r="AL36" s="39" t="s">
        <v>38</v>
      </c>
      <c r="AM36" s="3"/>
      <c r="AN36" s="4"/>
      <c r="AO36" s="4">
        <v>2.5</v>
      </c>
      <c r="AP36" s="72">
        <f t="shared" si="5"/>
        <v>4</v>
      </c>
      <c r="AQ36" s="27"/>
      <c r="AR36" s="37" t="s">
        <v>19</v>
      </c>
      <c r="AS36" s="34" t="s">
        <v>39</v>
      </c>
      <c r="AT36" s="3" t="s">
        <v>32</v>
      </c>
      <c r="AU36" s="4">
        <v>8</v>
      </c>
      <c r="AV36" s="4"/>
      <c r="AW36" s="72">
        <f t="shared" si="6"/>
        <v>5</v>
      </c>
      <c r="AX36" s="27"/>
      <c r="AY36" s="38" t="s">
        <v>19</v>
      </c>
      <c r="AZ36" s="32" t="s">
        <v>34</v>
      </c>
      <c r="BA36" s="3"/>
      <c r="BB36" s="4"/>
      <c r="BC36" s="4"/>
      <c r="BD36" s="72">
        <f t="shared" si="7"/>
        <v>1</v>
      </c>
      <c r="BE36" s="27"/>
      <c r="BF36" s="38" t="s">
        <v>19</v>
      </c>
      <c r="BG36" s="32" t="s">
        <v>37</v>
      </c>
      <c r="BH36" s="3"/>
      <c r="BI36" s="4"/>
      <c r="BJ36" s="4"/>
      <c r="BK36" s="72">
        <f t="shared" si="8"/>
        <v>3</v>
      </c>
      <c r="BL36" s="27"/>
      <c r="BM36" s="38" t="s">
        <v>19</v>
      </c>
      <c r="BN36" s="32" t="s">
        <v>40</v>
      </c>
      <c r="BO36" s="3" t="s">
        <v>32</v>
      </c>
      <c r="BP36" s="4"/>
      <c r="BQ36" s="4"/>
      <c r="BR36" s="72">
        <f t="shared" si="9"/>
        <v>0</v>
      </c>
      <c r="BS36" s="27"/>
      <c r="BT36" s="38" t="s">
        <v>19</v>
      </c>
      <c r="BU36" s="32" t="s">
        <v>34</v>
      </c>
      <c r="BV36" s="3"/>
      <c r="BW36" s="4"/>
      <c r="BX36" s="4"/>
      <c r="BY36" s="72">
        <f t="shared" si="10"/>
        <v>1</v>
      </c>
      <c r="BZ36" s="27"/>
      <c r="CA36" s="38" t="s">
        <v>19</v>
      </c>
      <c r="CB36" s="32" t="s">
        <v>43</v>
      </c>
      <c r="CC36" s="3"/>
      <c r="CD36" s="4"/>
      <c r="CE36" s="4"/>
      <c r="CF36" s="72">
        <f t="shared" si="11"/>
        <v>4</v>
      </c>
      <c r="CH36" s="64"/>
      <c r="CI36" s="69" t="s">
        <v>83</v>
      </c>
      <c r="CJ36" s="70">
        <f>AVERAGE(BJ50,BQ50,BX50)</f>
        <v>2.5</v>
      </c>
    </row>
    <row r="37" spans="2:88" x14ac:dyDescent="0.15">
      <c r="B37" s="36" t="s">
        <v>20</v>
      </c>
      <c r="C37" s="32" t="s">
        <v>40</v>
      </c>
      <c r="D37" s="3" t="s">
        <v>32</v>
      </c>
      <c r="E37" s="4"/>
      <c r="F37" s="4"/>
      <c r="G37" s="72">
        <f t="shared" si="0"/>
        <v>0</v>
      </c>
      <c r="H37" s="27"/>
      <c r="I37" s="36" t="s">
        <v>20</v>
      </c>
      <c r="J37" s="32" t="s">
        <v>34</v>
      </c>
      <c r="K37" s="3"/>
      <c r="L37" s="4"/>
      <c r="M37" s="4">
        <v>1.5</v>
      </c>
      <c r="N37" s="72">
        <f t="shared" si="1"/>
        <v>1</v>
      </c>
      <c r="O37" s="27"/>
      <c r="P37" s="36" t="s">
        <v>20</v>
      </c>
      <c r="Q37" s="33" t="s">
        <v>38</v>
      </c>
      <c r="R37" s="3"/>
      <c r="S37" s="4"/>
      <c r="T37" s="4">
        <v>1</v>
      </c>
      <c r="U37" s="72">
        <f t="shared" si="2"/>
        <v>4</v>
      </c>
      <c r="V37" s="27"/>
      <c r="W37" s="36" t="s">
        <v>20</v>
      </c>
      <c r="X37" s="33" t="s">
        <v>40</v>
      </c>
      <c r="Y37" s="3" t="s">
        <v>32</v>
      </c>
      <c r="Z37" s="4">
        <v>11</v>
      </c>
      <c r="AA37" s="4"/>
      <c r="AB37" s="72">
        <f t="shared" si="3"/>
        <v>7</v>
      </c>
      <c r="AC37" s="27"/>
      <c r="AD37" s="36" t="s">
        <v>20</v>
      </c>
      <c r="AE37" s="33" t="s">
        <v>35</v>
      </c>
      <c r="AF37" s="3"/>
      <c r="AG37" s="4"/>
      <c r="AH37" s="4">
        <v>1.5</v>
      </c>
      <c r="AI37" s="72">
        <f t="shared" si="4"/>
        <v>2</v>
      </c>
      <c r="AJ37" s="27"/>
      <c r="AK37" s="36" t="s">
        <v>20</v>
      </c>
      <c r="AL37" s="39" t="s">
        <v>39</v>
      </c>
      <c r="AM37" s="3"/>
      <c r="AN37" s="4"/>
      <c r="AO37" s="4">
        <v>2.5</v>
      </c>
      <c r="AP37" s="72">
        <f t="shared" si="5"/>
        <v>5</v>
      </c>
      <c r="AQ37" s="27"/>
      <c r="AR37" s="36" t="s">
        <v>20</v>
      </c>
      <c r="AS37" s="33" t="s">
        <v>40</v>
      </c>
      <c r="AT37" s="3" t="s">
        <v>32</v>
      </c>
      <c r="AU37" s="4">
        <v>8</v>
      </c>
      <c r="AV37" s="4"/>
      <c r="AW37" s="72">
        <f t="shared" si="6"/>
        <v>6</v>
      </c>
      <c r="AX37" s="27"/>
      <c r="AY37" s="38" t="s">
        <v>20</v>
      </c>
      <c r="AZ37" s="32" t="s">
        <v>35</v>
      </c>
      <c r="BA37" s="3"/>
      <c r="BB37" s="4"/>
      <c r="BC37" s="4"/>
      <c r="BD37" s="72">
        <f t="shared" si="7"/>
        <v>2</v>
      </c>
      <c r="BE37" s="27"/>
      <c r="BF37" s="38" t="s">
        <v>20</v>
      </c>
      <c r="BG37" s="32" t="s">
        <v>43</v>
      </c>
      <c r="BH37" s="3"/>
      <c r="BI37" s="4"/>
      <c r="BJ37" s="4"/>
      <c r="BK37" s="72">
        <f t="shared" si="8"/>
        <v>4</v>
      </c>
      <c r="BL37" s="27"/>
      <c r="BM37" s="38" t="s">
        <v>20</v>
      </c>
      <c r="BN37" s="32" t="s">
        <v>41</v>
      </c>
      <c r="BO37" s="3" t="s">
        <v>32</v>
      </c>
      <c r="BP37" s="4"/>
      <c r="BQ37" s="4"/>
      <c r="BR37" s="72">
        <f t="shared" si="9"/>
        <v>0</v>
      </c>
      <c r="BS37" s="27"/>
      <c r="BT37" s="38" t="s">
        <v>20</v>
      </c>
      <c r="BU37" s="32" t="s">
        <v>35</v>
      </c>
      <c r="BV37" s="3"/>
      <c r="BW37" s="4"/>
      <c r="BX37" s="4"/>
      <c r="BY37" s="72">
        <f t="shared" si="10"/>
        <v>2</v>
      </c>
      <c r="BZ37" s="27"/>
      <c r="CA37" s="38" t="s">
        <v>20</v>
      </c>
      <c r="CB37" s="32" t="s">
        <v>39</v>
      </c>
      <c r="CC37" s="3"/>
      <c r="CD37" s="4"/>
      <c r="CE37" s="4"/>
      <c r="CF37" s="72">
        <f t="shared" si="11"/>
        <v>5</v>
      </c>
      <c r="CH37" s="64"/>
      <c r="CI37" s="69" t="s">
        <v>84</v>
      </c>
      <c r="CJ37" s="70">
        <f>AVERAGE(BQ50,BX50,CE50)</f>
        <v>7.833333333333333</v>
      </c>
    </row>
    <row r="38" spans="2:88" x14ac:dyDescent="0.15">
      <c r="B38" s="36" t="s">
        <v>21</v>
      </c>
      <c r="C38" s="32" t="s">
        <v>41</v>
      </c>
      <c r="D38" s="3" t="s">
        <v>32</v>
      </c>
      <c r="E38" s="4"/>
      <c r="F38" s="4"/>
      <c r="G38" s="72">
        <f t="shared" si="0"/>
        <v>0</v>
      </c>
      <c r="H38" s="27"/>
      <c r="I38" s="37" t="s">
        <v>21</v>
      </c>
      <c r="J38" s="34" t="s">
        <v>35</v>
      </c>
      <c r="K38" s="3"/>
      <c r="L38" s="4"/>
      <c r="M38" s="4">
        <v>1.5</v>
      </c>
      <c r="N38" s="72">
        <f t="shared" si="1"/>
        <v>2</v>
      </c>
      <c r="O38" s="27"/>
      <c r="P38" s="36" t="s">
        <v>21</v>
      </c>
      <c r="Q38" s="33" t="s">
        <v>39</v>
      </c>
      <c r="R38" s="3"/>
      <c r="S38" s="4"/>
      <c r="T38" s="4">
        <v>1</v>
      </c>
      <c r="U38" s="72">
        <f t="shared" si="2"/>
        <v>5</v>
      </c>
      <c r="V38" s="27"/>
      <c r="W38" s="36" t="s">
        <v>21</v>
      </c>
      <c r="X38" s="33" t="s">
        <v>41</v>
      </c>
      <c r="Y38" s="3" t="s">
        <v>32</v>
      </c>
      <c r="Z38" s="4"/>
      <c r="AA38" s="4"/>
      <c r="AB38" s="72">
        <f t="shared" si="3"/>
        <v>0</v>
      </c>
      <c r="AC38" s="27"/>
      <c r="AD38" s="36" t="s">
        <v>21</v>
      </c>
      <c r="AE38" s="33" t="s">
        <v>37</v>
      </c>
      <c r="AF38" s="3"/>
      <c r="AG38" s="4"/>
      <c r="AH38" s="4"/>
      <c r="AI38" s="72">
        <f t="shared" si="4"/>
        <v>3</v>
      </c>
      <c r="AJ38" s="27"/>
      <c r="AK38" s="36" t="s">
        <v>21</v>
      </c>
      <c r="AL38" s="39" t="s">
        <v>40</v>
      </c>
      <c r="AM38" s="3" t="s">
        <v>32</v>
      </c>
      <c r="AN38" s="4"/>
      <c r="AO38" s="4"/>
      <c r="AP38" s="72">
        <f t="shared" si="5"/>
        <v>0</v>
      </c>
      <c r="AQ38" s="27"/>
      <c r="AR38" s="36" t="s">
        <v>21</v>
      </c>
      <c r="AS38" s="33" t="s">
        <v>41</v>
      </c>
      <c r="AT38" s="3" t="s">
        <v>32</v>
      </c>
      <c r="AU38" s="4">
        <v>8</v>
      </c>
      <c r="AV38" s="4"/>
      <c r="AW38" s="72">
        <f t="shared" si="6"/>
        <v>7</v>
      </c>
      <c r="AX38" s="27"/>
      <c r="AY38" s="38" t="s">
        <v>21</v>
      </c>
      <c r="AZ38" s="32" t="s">
        <v>37</v>
      </c>
      <c r="BA38" s="3"/>
      <c r="BB38" s="4"/>
      <c r="BC38" s="4"/>
      <c r="BD38" s="72">
        <f t="shared" si="7"/>
        <v>3</v>
      </c>
      <c r="BE38" s="27"/>
      <c r="BF38" s="38" t="s">
        <v>21</v>
      </c>
      <c r="BG38" s="32" t="s">
        <v>39</v>
      </c>
      <c r="BH38" s="3"/>
      <c r="BI38" s="4"/>
      <c r="BJ38" s="4"/>
      <c r="BK38" s="72">
        <f t="shared" si="8"/>
        <v>5</v>
      </c>
      <c r="BL38" s="27"/>
      <c r="BM38" s="38" t="s">
        <v>21</v>
      </c>
      <c r="BN38" s="32" t="s">
        <v>34</v>
      </c>
      <c r="BO38" s="3"/>
      <c r="BP38" s="4"/>
      <c r="BQ38" s="4"/>
      <c r="BR38" s="72">
        <f t="shared" si="9"/>
        <v>1</v>
      </c>
      <c r="BS38" s="27"/>
      <c r="BT38" s="38" t="s">
        <v>21</v>
      </c>
      <c r="BU38" s="32" t="s">
        <v>37</v>
      </c>
      <c r="BV38" s="3"/>
      <c r="BW38" s="4"/>
      <c r="BX38" s="4"/>
      <c r="BY38" s="72">
        <f t="shared" si="10"/>
        <v>3</v>
      </c>
      <c r="BZ38" s="27"/>
      <c r="CA38" s="38" t="s">
        <v>21</v>
      </c>
      <c r="CB38" s="32" t="s">
        <v>40</v>
      </c>
      <c r="CC38" s="3" t="s">
        <v>32</v>
      </c>
      <c r="CD38" s="4"/>
      <c r="CE38" s="4"/>
      <c r="CF38" s="72">
        <f t="shared" si="11"/>
        <v>0</v>
      </c>
      <c r="CH38" s="64">
        <v>4</v>
      </c>
      <c r="CI38" s="69" t="s">
        <v>85</v>
      </c>
      <c r="CJ38" s="70">
        <f>AVERAGE(F50,M50,T50,AA50)</f>
        <v>49.125</v>
      </c>
    </row>
    <row r="39" spans="2:88" x14ac:dyDescent="0.15">
      <c r="B39" s="37" t="s">
        <v>22</v>
      </c>
      <c r="C39" s="34" t="s">
        <v>34</v>
      </c>
      <c r="D39" s="3" t="s">
        <v>32</v>
      </c>
      <c r="E39" s="4"/>
      <c r="F39" s="4"/>
      <c r="G39" s="72">
        <f t="shared" si="0"/>
        <v>0</v>
      </c>
      <c r="H39" s="27"/>
      <c r="I39" s="36" t="s">
        <v>22</v>
      </c>
      <c r="J39" s="32" t="s">
        <v>37</v>
      </c>
      <c r="K39" s="3"/>
      <c r="L39" s="4"/>
      <c r="M39" s="4">
        <v>1.5</v>
      </c>
      <c r="N39" s="72">
        <f t="shared" si="1"/>
        <v>3</v>
      </c>
      <c r="O39" s="27"/>
      <c r="P39" s="37" t="s">
        <v>22</v>
      </c>
      <c r="Q39" s="34" t="s">
        <v>40</v>
      </c>
      <c r="R39" s="3" t="s">
        <v>32</v>
      </c>
      <c r="S39" s="4"/>
      <c r="T39" s="4"/>
      <c r="U39" s="72">
        <f t="shared" si="2"/>
        <v>0</v>
      </c>
      <c r="V39" s="27"/>
      <c r="W39" s="36" t="s">
        <v>22</v>
      </c>
      <c r="X39" s="32" t="s">
        <v>34</v>
      </c>
      <c r="Y39" s="3"/>
      <c r="Z39" s="4"/>
      <c r="AA39" s="4">
        <v>5.5</v>
      </c>
      <c r="AB39" s="72">
        <f t="shared" si="3"/>
        <v>1</v>
      </c>
      <c r="AC39" s="27"/>
      <c r="AD39" s="36" t="s">
        <v>22</v>
      </c>
      <c r="AE39" s="32" t="s">
        <v>43</v>
      </c>
      <c r="AF39" s="3"/>
      <c r="AG39" s="4"/>
      <c r="AH39" s="4"/>
      <c r="AI39" s="72">
        <f t="shared" si="4"/>
        <v>4</v>
      </c>
      <c r="AJ39" s="27"/>
      <c r="AK39" s="37" t="s">
        <v>22</v>
      </c>
      <c r="AL39" s="40" t="s">
        <v>41</v>
      </c>
      <c r="AM39" s="3" t="s">
        <v>32</v>
      </c>
      <c r="AN39" s="4">
        <v>8</v>
      </c>
      <c r="AO39" s="4"/>
      <c r="AP39" s="72">
        <f t="shared" si="5"/>
        <v>1</v>
      </c>
      <c r="AQ39" s="27"/>
      <c r="AR39" s="36" t="s">
        <v>22</v>
      </c>
      <c r="AS39" s="32" t="s">
        <v>34</v>
      </c>
      <c r="AT39" s="3"/>
      <c r="AU39" s="4"/>
      <c r="AV39" s="4"/>
      <c r="AW39" s="72">
        <f t="shared" si="6"/>
        <v>8</v>
      </c>
      <c r="AX39" s="27"/>
      <c r="AY39" s="38" t="s">
        <v>22</v>
      </c>
      <c r="AZ39" s="32" t="s">
        <v>43</v>
      </c>
      <c r="BA39" s="3"/>
      <c r="BB39" s="4"/>
      <c r="BC39" s="4"/>
      <c r="BD39" s="72">
        <f t="shared" si="7"/>
        <v>4</v>
      </c>
      <c r="BE39" s="27"/>
      <c r="BF39" s="38" t="s">
        <v>22</v>
      </c>
      <c r="BG39" s="32" t="s">
        <v>40</v>
      </c>
      <c r="BH39" s="3" t="s">
        <v>32</v>
      </c>
      <c r="BI39" s="4"/>
      <c r="BJ39" s="4"/>
      <c r="BK39" s="72">
        <f t="shared" si="8"/>
        <v>0</v>
      </c>
      <c r="BL39" s="27"/>
      <c r="BM39" s="38" t="s">
        <v>22</v>
      </c>
      <c r="BN39" s="32" t="s">
        <v>36</v>
      </c>
      <c r="BO39" s="3"/>
      <c r="BP39" s="4"/>
      <c r="BQ39" s="4">
        <v>1</v>
      </c>
      <c r="BR39" s="72">
        <f t="shared" si="9"/>
        <v>2</v>
      </c>
      <c r="BS39" s="27"/>
      <c r="BT39" s="37" t="s">
        <v>22</v>
      </c>
      <c r="BU39" s="34" t="s">
        <v>43</v>
      </c>
      <c r="BV39" s="3" t="s">
        <v>32</v>
      </c>
      <c r="BW39" s="4"/>
      <c r="BX39" s="4"/>
      <c r="BY39" s="72">
        <f t="shared" si="10"/>
        <v>0</v>
      </c>
      <c r="BZ39" s="27"/>
      <c r="CA39" s="38" t="s">
        <v>22</v>
      </c>
      <c r="CB39" s="32" t="s">
        <v>41</v>
      </c>
      <c r="CC39" s="3" t="s">
        <v>32</v>
      </c>
      <c r="CD39" s="4"/>
      <c r="CE39" s="4"/>
      <c r="CF39" s="72">
        <f t="shared" si="11"/>
        <v>0</v>
      </c>
      <c r="CH39" s="64"/>
      <c r="CI39" s="69" t="s">
        <v>86</v>
      </c>
      <c r="CJ39" s="70">
        <f>AVERAGE(M50,T50,AA50,AH50)</f>
        <v>47</v>
      </c>
    </row>
    <row r="40" spans="2:88" x14ac:dyDescent="0.15">
      <c r="B40" s="36" t="s">
        <v>23</v>
      </c>
      <c r="C40" s="32" t="s">
        <v>35</v>
      </c>
      <c r="D40" s="3"/>
      <c r="E40" s="4"/>
      <c r="F40" s="4">
        <v>2</v>
      </c>
      <c r="G40" s="72">
        <f t="shared" si="0"/>
        <v>1</v>
      </c>
      <c r="H40" s="27"/>
      <c r="I40" s="36" t="s">
        <v>23</v>
      </c>
      <c r="J40" s="32" t="s">
        <v>38</v>
      </c>
      <c r="K40" s="3"/>
      <c r="L40" s="4"/>
      <c r="M40" s="4">
        <v>1.5</v>
      </c>
      <c r="N40" s="72">
        <f t="shared" si="1"/>
        <v>4</v>
      </c>
      <c r="O40" s="27"/>
      <c r="P40" s="36" t="s">
        <v>23</v>
      </c>
      <c r="Q40" s="33" t="s">
        <v>41</v>
      </c>
      <c r="R40" s="3" t="s">
        <v>32</v>
      </c>
      <c r="S40" s="4"/>
      <c r="T40" s="4"/>
      <c r="U40" s="72">
        <f t="shared" si="2"/>
        <v>0</v>
      </c>
      <c r="V40" s="27"/>
      <c r="W40" s="36" t="s">
        <v>23</v>
      </c>
      <c r="X40" s="32" t="s">
        <v>35</v>
      </c>
      <c r="Y40" s="3"/>
      <c r="Z40" s="4"/>
      <c r="AA40" s="4">
        <v>5</v>
      </c>
      <c r="AB40" s="72">
        <f t="shared" si="3"/>
        <v>2</v>
      </c>
      <c r="AC40" s="27"/>
      <c r="AD40" s="36" t="s">
        <v>23</v>
      </c>
      <c r="AE40" s="32" t="s">
        <v>39</v>
      </c>
      <c r="AF40" s="3"/>
      <c r="AG40" s="4"/>
      <c r="AH40" s="4"/>
      <c r="AI40" s="72">
        <f t="shared" si="4"/>
        <v>5</v>
      </c>
      <c r="AJ40" s="27"/>
      <c r="AK40" s="37" t="s">
        <v>23</v>
      </c>
      <c r="AL40" s="40" t="s">
        <v>34</v>
      </c>
      <c r="AM40" s="3" t="s">
        <v>32</v>
      </c>
      <c r="AN40" s="4">
        <v>8</v>
      </c>
      <c r="AO40" s="4"/>
      <c r="AP40" s="72">
        <f t="shared" si="5"/>
        <v>2</v>
      </c>
      <c r="AQ40" s="27"/>
      <c r="AR40" s="36" t="s">
        <v>23</v>
      </c>
      <c r="AS40" s="32" t="s">
        <v>36</v>
      </c>
      <c r="AT40" s="3"/>
      <c r="AU40" s="4"/>
      <c r="AV40" s="4"/>
      <c r="AW40" s="72">
        <f t="shared" si="6"/>
        <v>9</v>
      </c>
      <c r="AX40" s="27"/>
      <c r="AY40" s="38" t="s">
        <v>23</v>
      </c>
      <c r="AZ40" s="32" t="s">
        <v>39</v>
      </c>
      <c r="BA40" s="3"/>
      <c r="BB40" s="4"/>
      <c r="BC40" s="4"/>
      <c r="BD40" s="72">
        <f t="shared" si="7"/>
        <v>5</v>
      </c>
      <c r="BE40" s="27"/>
      <c r="BF40" s="38" t="s">
        <v>23</v>
      </c>
      <c r="BG40" s="32" t="s">
        <v>41</v>
      </c>
      <c r="BH40" s="3" t="s">
        <v>32</v>
      </c>
      <c r="BI40" s="4"/>
      <c r="BJ40" s="4"/>
      <c r="BK40" s="72">
        <f t="shared" si="8"/>
        <v>0</v>
      </c>
      <c r="BL40" s="27"/>
      <c r="BM40" s="38" t="s">
        <v>23</v>
      </c>
      <c r="BN40" s="32" t="s">
        <v>46</v>
      </c>
      <c r="BO40" s="3"/>
      <c r="BP40" s="4"/>
      <c r="BQ40" s="4">
        <v>1</v>
      </c>
      <c r="BR40" s="72">
        <f t="shared" si="9"/>
        <v>3</v>
      </c>
      <c r="BS40" s="27"/>
      <c r="BT40" s="37" t="s">
        <v>23</v>
      </c>
      <c r="BU40" s="34" t="s">
        <v>39</v>
      </c>
      <c r="BV40" s="3" t="s">
        <v>32</v>
      </c>
      <c r="BW40" s="4"/>
      <c r="BX40" s="4"/>
      <c r="BY40" s="72">
        <f t="shared" si="10"/>
        <v>0</v>
      </c>
      <c r="BZ40" s="27"/>
      <c r="CA40" s="38" t="s">
        <v>23</v>
      </c>
      <c r="CB40" s="32" t="s">
        <v>34</v>
      </c>
      <c r="CC40" s="3"/>
      <c r="CD40" s="4"/>
      <c r="CE40" s="4"/>
      <c r="CF40" s="72">
        <f t="shared" si="11"/>
        <v>1</v>
      </c>
      <c r="CH40" s="64"/>
      <c r="CI40" s="69" t="s">
        <v>87</v>
      </c>
      <c r="CJ40" s="70">
        <f>AVERAGE(T50,AA50,AH50,AO50)</f>
        <v>54.5</v>
      </c>
    </row>
    <row r="41" spans="2:88" x14ac:dyDescent="0.15">
      <c r="B41" s="36" t="s">
        <v>24</v>
      </c>
      <c r="C41" s="32" t="s">
        <v>37</v>
      </c>
      <c r="D41" s="3"/>
      <c r="E41" s="4"/>
      <c r="F41" s="4">
        <v>2</v>
      </c>
      <c r="G41" s="72">
        <f t="shared" si="0"/>
        <v>2</v>
      </c>
      <c r="H41" s="27"/>
      <c r="I41" s="36" t="s">
        <v>24</v>
      </c>
      <c r="J41" s="32" t="s">
        <v>39</v>
      </c>
      <c r="K41" s="3" t="s">
        <v>146</v>
      </c>
      <c r="L41" s="4"/>
      <c r="M41" s="4"/>
      <c r="N41" s="72">
        <f t="shared" si="1"/>
        <v>0</v>
      </c>
      <c r="O41" s="27"/>
      <c r="P41" s="36" t="s">
        <v>24</v>
      </c>
      <c r="Q41" s="33" t="s">
        <v>34</v>
      </c>
      <c r="R41" s="3"/>
      <c r="S41" s="4"/>
      <c r="T41" s="4">
        <v>1</v>
      </c>
      <c r="U41" s="72">
        <f t="shared" si="2"/>
        <v>1</v>
      </c>
      <c r="V41" s="27"/>
      <c r="W41" s="36" t="s">
        <v>24</v>
      </c>
      <c r="X41" s="32" t="s">
        <v>37</v>
      </c>
      <c r="Y41" s="3"/>
      <c r="Z41" s="4"/>
      <c r="AA41" s="4">
        <v>4</v>
      </c>
      <c r="AB41" s="72">
        <f t="shared" si="3"/>
        <v>3</v>
      </c>
      <c r="AC41" s="27"/>
      <c r="AD41" s="36" t="s">
        <v>24</v>
      </c>
      <c r="AE41" s="32" t="s">
        <v>40</v>
      </c>
      <c r="AF41" s="3" t="s">
        <v>32</v>
      </c>
      <c r="AG41" s="4"/>
      <c r="AH41" s="4"/>
      <c r="AI41" s="72">
        <f t="shared" si="4"/>
        <v>0</v>
      </c>
      <c r="AJ41" s="27"/>
      <c r="AK41" s="36" t="s">
        <v>24</v>
      </c>
      <c r="AL41" s="39" t="s">
        <v>35</v>
      </c>
      <c r="AM41" s="3"/>
      <c r="AN41" s="4"/>
      <c r="AO41" s="4">
        <v>2</v>
      </c>
      <c r="AP41" s="72">
        <f t="shared" si="5"/>
        <v>3</v>
      </c>
      <c r="AQ41" s="27"/>
      <c r="AR41" s="36" t="s">
        <v>24</v>
      </c>
      <c r="AS41" s="32" t="s">
        <v>46</v>
      </c>
      <c r="AT41" s="3"/>
      <c r="AU41" s="4"/>
      <c r="AV41" s="4"/>
      <c r="AW41" s="72">
        <f t="shared" si="6"/>
        <v>10</v>
      </c>
      <c r="AX41" s="27"/>
      <c r="AY41" s="38" t="s">
        <v>24</v>
      </c>
      <c r="AZ41" s="32" t="s">
        <v>40</v>
      </c>
      <c r="BA41" s="3" t="s">
        <v>32</v>
      </c>
      <c r="BB41" s="4"/>
      <c r="BC41" s="4"/>
      <c r="BD41" s="72">
        <f t="shared" si="7"/>
        <v>0</v>
      </c>
      <c r="BE41" s="27"/>
      <c r="BF41" s="38" t="s">
        <v>24</v>
      </c>
      <c r="BG41" s="32" t="s">
        <v>34</v>
      </c>
      <c r="BH41" s="3"/>
      <c r="BI41" s="4"/>
      <c r="BJ41" s="4"/>
      <c r="BK41" s="72">
        <f t="shared" si="8"/>
        <v>1</v>
      </c>
      <c r="BL41" s="27"/>
      <c r="BM41" s="38" t="s">
        <v>24</v>
      </c>
      <c r="BN41" s="32" t="s">
        <v>43</v>
      </c>
      <c r="BO41" s="3"/>
      <c r="BP41" s="4"/>
      <c r="BQ41" s="4"/>
      <c r="BR41" s="72">
        <f t="shared" si="9"/>
        <v>4</v>
      </c>
      <c r="BS41" s="27"/>
      <c r="BT41" s="38" t="s">
        <v>24</v>
      </c>
      <c r="BU41" s="32" t="s">
        <v>40</v>
      </c>
      <c r="BV41" s="3" t="s">
        <v>32</v>
      </c>
      <c r="BW41" s="4"/>
      <c r="BX41" s="4"/>
      <c r="BY41" s="72">
        <f t="shared" si="10"/>
        <v>0</v>
      </c>
      <c r="BZ41" s="27"/>
      <c r="CA41" s="38" t="s">
        <v>24</v>
      </c>
      <c r="CB41" s="32" t="s">
        <v>36</v>
      </c>
      <c r="CC41" s="3"/>
      <c r="CD41" s="4"/>
      <c r="CE41" s="4"/>
      <c r="CF41" s="72">
        <f t="shared" si="11"/>
        <v>2</v>
      </c>
      <c r="CH41" s="64"/>
      <c r="CI41" s="69" t="s">
        <v>88</v>
      </c>
      <c r="CJ41" s="70">
        <f>AVERAGE(AA50,AH50,AO50,AV50)</f>
        <v>59.625</v>
      </c>
    </row>
    <row r="42" spans="2:88" x14ac:dyDescent="0.15">
      <c r="B42" s="36" t="s">
        <v>25</v>
      </c>
      <c r="C42" s="32" t="s">
        <v>38</v>
      </c>
      <c r="D42" s="3"/>
      <c r="E42" s="4"/>
      <c r="F42" s="4">
        <v>2</v>
      </c>
      <c r="G42" s="72">
        <f t="shared" si="0"/>
        <v>3</v>
      </c>
      <c r="H42" s="27"/>
      <c r="I42" s="36" t="s">
        <v>25</v>
      </c>
      <c r="J42" s="32" t="s">
        <v>40</v>
      </c>
      <c r="K42" s="3" t="s">
        <v>32</v>
      </c>
      <c r="L42" s="4"/>
      <c r="M42" s="4"/>
      <c r="N42" s="72">
        <f t="shared" si="1"/>
        <v>0</v>
      </c>
      <c r="O42" s="27"/>
      <c r="P42" s="36" t="s">
        <v>25</v>
      </c>
      <c r="Q42" s="33" t="s">
        <v>35</v>
      </c>
      <c r="R42" s="3"/>
      <c r="S42" s="4"/>
      <c r="T42" s="4">
        <v>1</v>
      </c>
      <c r="U42" s="72">
        <f t="shared" si="2"/>
        <v>2</v>
      </c>
      <c r="V42" s="27"/>
      <c r="W42" s="36" t="s">
        <v>25</v>
      </c>
      <c r="X42" s="32" t="s">
        <v>43</v>
      </c>
      <c r="Y42" s="3"/>
      <c r="Z42" s="4"/>
      <c r="AA42" s="4">
        <v>3</v>
      </c>
      <c r="AB42" s="72">
        <f t="shared" si="3"/>
        <v>4</v>
      </c>
      <c r="AC42" s="27"/>
      <c r="AD42" s="36" t="s">
        <v>25</v>
      </c>
      <c r="AE42" s="32" t="s">
        <v>41</v>
      </c>
      <c r="AF42" s="3" t="s">
        <v>32</v>
      </c>
      <c r="AG42" s="4"/>
      <c r="AH42" s="4"/>
      <c r="AI42" s="72">
        <f t="shared" si="4"/>
        <v>0</v>
      </c>
      <c r="AJ42" s="27"/>
      <c r="AK42" s="36" t="s">
        <v>25</v>
      </c>
      <c r="AL42" s="39" t="s">
        <v>37</v>
      </c>
      <c r="AM42" s="3"/>
      <c r="AN42" s="4"/>
      <c r="AO42" s="4">
        <v>2</v>
      </c>
      <c r="AP42" s="72">
        <f t="shared" si="5"/>
        <v>4</v>
      </c>
      <c r="AQ42" s="27"/>
      <c r="AR42" s="36" t="s">
        <v>25</v>
      </c>
      <c r="AS42" s="32" t="s">
        <v>43</v>
      </c>
      <c r="AT42" s="3"/>
      <c r="AU42" s="4"/>
      <c r="AV42" s="4"/>
      <c r="AW42" s="72">
        <f t="shared" si="6"/>
        <v>11</v>
      </c>
      <c r="AX42" s="27"/>
      <c r="AY42" s="38" t="s">
        <v>25</v>
      </c>
      <c r="AZ42" s="32" t="s">
        <v>41</v>
      </c>
      <c r="BA42" s="3" t="s">
        <v>32</v>
      </c>
      <c r="BB42" s="4"/>
      <c r="BC42" s="4"/>
      <c r="BD42" s="72">
        <f t="shared" si="7"/>
        <v>0</v>
      </c>
      <c r="BE42" s="27"/>
      <c r="BF42" s="38" t="s">
        <v>25</v>
      </c>
      <c r="BG42" s="32" t="s">
        <v>36</v>
      </c>
      <c r="BH42" s="3"/>
      <c r="BI42" s="4"/>
      <c r="BJ42" s="4"/>
      <c r="BK42" s="72">
        <f t="shared" si="8"/>
        <v>2</v>
      </c>
      <c r="BL42" s="27"/>
      <c r="BM42" s="38" t="s">
        <v>25</v>
      </c>
      <c r="BN42" s="32" t="s">
        <v>42</v>
      </c>
      <c r="BO42" s="3"/>
      <c r="BP42" s="4"/>
      <c r="BQ42" s="4">
        <v>1</v>
      </c>
      <c r="BR42" s="72">
        <f t="shared" si="9"/>
        <v>5</v>
      </c>
      <c r="BS42" s="27"/>
      <c r="BT42" s="38" t="s">
        <v>25</v>
      </c>
      <c r="BU42" s="32" t="s">
        <v>41</v>
      </c>
      <c r="BV42" s="3" t="s">
        <v>32</v>
      </c>
      <c r="BW42" s="4"/>
      <c r="BX42" s="4"/>
      <c r="BY42" s="72">
        <f t="shared" si="10"/>
        <v>0</v>
      </c>
      <c r="BZ42" s="27"/>
      <c r="CA42" s="38" t="s">
        <v>25</v>
      </c>
      <c r="CB42" s="32" t="s">
        <v>46</v>
      </c>
      <c r="CC42" s="3"/>
      <c r="CD42" s="4"/>
      <c r="CE42" s="4"/>
      <c r="CF42" s="72">
        <f t="shared" si="11"/>
        <v>3</v>
      </c>
      <c r="CH42" s="64"/>
      <c r="CI42" s="69" t="s">
        <v>89</v>
      </c>
      <c r="CJ42" s="70">
        <f>AVERAGE(AH50,AO50,AV50,BC50)</f>
        <v>33.375</v>
      </c>
    </row>
    <row r="43" spans="2:88" x14ac:dyDescent="0.15">
      <c r="B43" s="36" t="s">
        <v>26</v>
      </c>
      <c r="C43" s="32" t="s">
        <v>39</v>
      </c>
      <c r="D43" s="3"/>
      <c r="E43" s="4"/>
      <c r="F43" s="4"/>
      <c r="G43" s="72">
        <f t="shared" si="0"/>
        <v>4</v>
      </c>
      <c r="H43" s="27"/>
      <c r="I43" s="36" t="s">
        <v>26</v>
      </c>
      <c r="J43" s="32" t="s">
        <v>41</v>
      </c>
      <c r="K43" s="3" t="s">
        <v>32</v>
      </c>
      <c r="L43" s="4"/>
      <c r="M43" s="4"/>
      <c r="N43" s="72">
        <f t="shared" si="1"/>
        <v>0</v>
      </c>
      <c r="O43" s="27"/>
      <c r="P43" s="36" t="s">
        <v>26</v>
      </c>
      <c r="Q43" s="33" t="s">
        <v>37</v>
      </c>
      <c r="R43" s="3"/>
      <c r="S43" s="4"/>
      <c r="T43" s="4">
        <v>1</v>
      </c>
      <c r="U43" s="72">
        <f t="shared" si="2"/>
        <v>3</v>
      </c>
      <c r="V43" s="27"/>
      <c r="W43" s="36" t="s">
        <v>26</v>
      </c>
      <c r="X43" s="33" t="s">
        <v>39</v>
      </c>
      <c r="Y43" s="3"/>
      <c r="Z43" s="4"/>
      <c r="AA43" s="4">
        <v>4</v>
      </c>
      <c r="AB43" s="72">
        <f t="shared" si="3"/>
        <v>5</v>
      </c>
      <c r="AC43" s="27"/>
      <c r="AD43" s="36" t="s">
        <v>26</v>
      </c>
      <c r="AE43" s="33" t="s">
        <v>34</v>
      </c>
      <c r="AF43" s="3"/>
      <c r="AG43" s="4"/>
      <c r="AH43" s="4">
        <v>1.5</v>
      </c>
      <c r="AI43" s="72">
        <f t="shared" si="4"/>
        <v>1</v>
      </c>
      <c r="AJ43" s="27"/>
      <c r="AK43" s="36" t="s">
        <v>26</v>
      </c>
      <c r="AL43" s="39" t="s">
        <v>43</v>
      </c>
      <c r="AM43" s="3"/>
      <c r="AN43" s="4"/>
      <c r="AO43" s="4">
        <v>3</v>
      </c>
      <c r="AP43" s="72">
        <f t="shared" si="5"/>
        <v>5</v>
      </c>
      <c r="AQ43" s="27"/>
      <c r="AR43" s="36" t="s">
        <v>26</v>
      </c>
      <c r="AS43" s="33" t="s">
        <v>42</v>
      </c>
      <c r="AT43" s="3"/>
      <c r="AU43" s="4"/>
      <c r="AV43" s="4"/>
      <c r="AW43" s="72">
        <f t="shared" si="6"/>
        <v>12</v>
      </c>
      <c r="AX43" s="27"/>
      <c r="AY43" s="38" t="s">
        <v>26</v>
      </c>
      <c r="AZ43" s="32" t="s">
        <v>34</v>
      </c>
      <c r="BA43" s="3" t="s">
        <v>32</v>
      </c>
      <c r="BB43" s="4"/>
      <c r="BC43" s="4"/>
      <c r="BD43" s="72">
        <f t="shared" si="7"/>
        <v>0</v>
      </c>
      <c r="BE43" s="27"/>
      <c r="BF43" s="38" t="s">
        <v>26</v>
      </c>
      <c r="BG43" s="32" t="s">
        <v>37</v>
      </c>
      <c r="BH43" s="3"/>
      <c r="BI43" s="4"/>
      <c r="BJ43" s="4"/>
      <c r="BK43" s="72">
        <f t="shared" si="8"/>
        <v>3</v>
      </c>
      <c r="BL43" s="27"/>
      <c r="BM43" s="38" t="s">
        <v>26</v>
      </c>
      <c r="BN43" s="32" t="s">
        <v>40</v>
      </c>
      <c r="BO43" s="3" t="s">
        <v>32</v>
      </c>
      <c r="BP43" s="4"/>
      <c r="BQ43" s="4"/>
      <c r="BR43" s="72">
        <f t="shared" si="9"/>
        <v>0</v>
      </c>
      <c r="BS43" s="27"/>
      <c r="BT43" s="38" t="s">
        <v>26</v>
      </c>
      <c r="BU43" s="32" t="s">
        <v>34</v>
      </c>
      <c r="BV43" s="3"/>
      <c r="BW43" s="4"/>
      <c r="BX43" s="4"/>
      <c r="BY43" s="72">
        <f t="shared" si="10"/>
        <v>1</v>
      </c>
      <c r="BZ43" s="27"/>
      <c r="CA43" s="38" t="s">
        <v>26</v>
      </c>
      <c r="CB43" s="32" t="s">
        <v>43</v>
      </c>
      <c r="CC43" s="3"/>
      <c r="CD43" s="4"/>
      <c r="CE43" s="4"/>
      <c r="CF43" s="72">
        <f t="shared" si="11"/>
        <v>4</v>
      </c>
      <c r="CH43" s="64"/>
      <c r="CI43" s="69" t="s">
        <v>90</v>
      </c>
      <c r="CJ43" s="70">
        <f>AVERAGE(AO50,AV50,BC50,BJ50)</f>
        <v>23.75</v>
      </c>
    </row>
    <row r="44" spans="2:88" x14ac:dyDescent="0.15">
      <c r="B44" s="36" t="s">
        <v>27</v>
      </c>
      <c r="C44" s="32" t="s">
        <v>40</v>
      </c>
      <c r="D44" s="3" t="s">
        <v>32</v>
      </c>
      <c r="E44" s="4"/>
      <c r="F44" s="4"/>
      <c r="G44" s="72">
        <f t="shared" si="0"/>
        <v>0</v>
      </c>
      <c r="H44" s="27"/>
      <c r="I44" s="36" t="s">
        <v>27</v>
      </c>
      <c r="J44" s="32" t="s">
        <v>34</v>
      </c>
      <c r="K44" s="3" t="s">
        <v>33</v>
      </c>
      <c r="L44" s="4"/>
      <c r="M44" s="4"/>
      <c r="N44" s="72">
        <f t="shared" si="1"/>
        <v>0</v>
      </c>
      <c r="O44" s="27"/>
      <c r="P44" s="36" t="s">
        <v>27</v>
      </c>
      <c r="Q44" s="33" t="s">
        <v>43</v>
      </c>
      <c r="R44" s="3"/>
      <c r="S44" s="4"/>
      <c r="T44" s="4">
        <v>1</v>
      </c>
      <c r="U44" s="72">
        <f t="shared" si="2"/>
        <v>4</v>
      </c>
      <c r="V44" s="27"/>
      <c r="W44" s="36" t="s">
        <v>27</v>
      </c>
      <c r="X44" s="33" t="s">
        <v>40</v>
      </c>
      <c r="Y44" s="3" t="s">
        <v>32</v>
      </c>
      <c r="Z44" s="4">
        <v>11</v>
      </c>
      <c r="AA44" s="4"/>
      <c r="AB44" s="72">
        <f t="shared" si="3"/>
        <v>6</v>
      </c>
      <c r="AC44" s="27"/>
      <c r="AD44" s="36" t="s">
        <v>27</v>
      </c>
      <c r="AE44" s="33" t="s">
        <v>36</v>
      </c>
      <c r="AF44" s="3"/>
      <c r="AG44" s="4"/>
      <c r="AH44" s="4">
        <v>1.5</v>
      </c>
      <c r="AI44" s="72">
        <f t="shared" si="4"/>
        <v>2</v>
      </c>
      <c r="AJ44" s="27"/>
      <c r="AK44" s="36" t="s">
        <v>27</v>
      </c>
      <c r="AL44" s="39" t="s">
        <v>39</v>
      </c>
      <c r="AM44" s="3"/>
      <c r="AN44" s="4"/>
      <c r="AO44" s="4">
        <v>3</v>
      </c>
      <c r="AP44" s="72">
        <f t="shared" si="5"/>
        <v>6</v>
      </c>
      <c r="AQ44" s="27"/>
      <c r="AR44" s="36" t="s">
        <v>27</v>
      </c>
      <c r="AS44" s="33" t="s">
        <v>40</v>
      </c>
      <c r="AT44" s="3" t="s">
        <v>32</v>
      </c>
      <c r="AU44" s="4"/>
      <c r="AV44" s="4"/>
      <c r="AW44" s="72">
        <f t="shared" si="6"/>
        <v>0</v>
      </c>
      <c r="AX44" s="27"/>
      <c r="AY44" s="38" t="s">
        <v>27</v>
      </c>
      <c r="AZ44" s="32" t="s">
        <v>35</v>
      </c>
      <c r="BA44" s="3" t="s">
        <v>32</v>
      </c>
      <c r="BB44" s="4"/>
      <c r="BC44" s="4"/>
      <c r="BD44" s="72">
        <f t="shared" si="7"/>
        <v>0</v>
      </c>
      <c r="BE44" s="27"/>
      <c r="BF44" s="38" t="s">
        <v>27</v>
      </c>
      <c r="BG44" s="32" t="s">
        <v>43</v>
      </c>
      <c r="BH44" s="3"/>
      <c r="BI44" s="4"/>
      <c r="BJ44" s="4"/>
      <c r="BK44" s="72">
        <f t="shared" si="8"/>
        <v>4</v>
      </c>
      <c r="BL44" s="27"/>
      <c r="BM44" s="38" t="s">
        <v>27</v>
      </c>
      <c r="BN44" s="32" t="s">
        <v>41</v>
      </c>
      <c r="BO44" s="3" t="s">
        <v>32</v>
      </c>
      <c r="BP44" s="4"/>
      <c r="BQ44" s="4"/>
      <c r="BR44" s="72">
        <f t="shared" si="9"/>
        <v>0</v>
      </c>
      <c r="BS44" s="27"/>
      <c r="BT44" s="38" t="s">
        <v>27</v>
      </c>
      <c r="BU44" s="32" t="s">
        <v>35</v>
      </c>
      <c r="BV44" s="3"/>
      <c r="BW44" s="4"/>
      <c r="BX44" s="4"/>
      <c r="BY44" s="72">
        <f t="shared" si="10"/>
        <v>2</v>
      </c>
      <c r="BZ44" s="27"/>
      <c r="CA44" s="38" t="s">
        <v>27</v>
      </c>
      <c r="CB44" s="32" t="s">
        <v>42</v>
      </c>
      <c r="CC44" s="3"/>
      <c r="CD44" s="4"/>
      <c r="CE44" s="4"/>
      <c r="CF44" s="72">
        <f t="shared" si="11"/>
        <v>5</v>
      </c>
      <c r="CH44" s="64"/>
      <c r="CI44" s="69" t="s">
        <v>91</v>
      </c>
      <c r="CJ44" s="70">
        <f>AVERAGE(AV50,BC50,BJ50,BQ50)</f>
        <v>12</v>
      </c>
    </row>
    <row r="45" spans="2:88" x14ac:dyDescent="0.15">
      <c r="B45" s="36" t="s">
        <v>28</v>
      </c>
      <c r="C45" s="32" t="s">
        <v>41</v>
      </c>
      <c r="D45" s="3" t="s">
        <v>32</v>
      </c>
      <c r="E45" s="4"/>
      <c r="F45" s="4"/>
      <c r="G45" s="72">
        <f t="shared" si="0"/>
        <v>0</v>
      </c>
      <c r="H45" s="27"/>
      <c r="I45" s="36" t="s">
        <v>28</v>
      </c>
      <c r="J45" s="32" t="s">
        <v>35</v>
      </c>
      <c r="K45" s="3"/>
      <c r="L45" s="4"/>
      <c r="M45" s="4">
        <v>1</v>
      </c>
      <c r="N45" s="72">
        <f t="shared" si="1"/>
        <v>1</v>
      </c>
      <c r="O45" s="27"/>
      <c r="P45" s="36" t="s">
        <v>28</v>
      </c>
      <c r="Q45" s="33" t="s">
        <v>39</v>
      </c>
      <c r="R45" s="3"/>
      <c r="S45" s="4"/>
      <c r="T45" s="4">
        <v>2</v>
      </c>
      <c r="U45" s="72">
        <f t="shared" si="2"/>
        <v>5</v>
      </c>
      <c r="V45" s="27"/>
      <c r="W45" s="36" t="s">
        <v>28</v>
      </c>
      <c r="X45" s="33" t="s">
        <v>41</v>
      </c>
      <c r="Y45" s="3" t="s">
        <v>32</v>
      </c>
      <c r="Z45" s="4">
        <v>10</v>
      </c>
      <c r="AA45" s="4"/>
      <c r="AB45" s="72">
        <f t="shared" si="3"/>
        <v>7</v>
      </c>
      <c r="AC45" s="27"/>
      <c r="AD45" s="36" t="s">
        <v>28</v>
      </c>
      <c r="AE45" s="33" t="s">
        <v>46</v>
      </c>
      <c r="AF45" s="3"/>
      <c r="AG45" s="4"/>
      <c r="AH45" s="4"/>
      <c r="AI45" s="72">
        <f t="shared" si="4"/>
        <v>3</v>
      </c>
      <c r="AJ45" s="27"/>
      <c r="AK45" s="36" t="s">
        <v>28</v>
      </c>
      <c r="AL45" s="39" t="s">
        <v>40</v>
      </c>
      <c r="AM45" s="3" t="s">
        <v>32</v>
      </c>
      <c r="AN45" s="4">
        <v>8</v>
      </c>
      <c r="AO45" s="4"/>
      <c r="AP45" s="72">
        <f t="shared" si="5"/>
        <v>7</v>
      </c>
      <c r="AQ45" s="27"/>
      <c r="AR45" s="36" t="s">
        <v>28</v>
      </c>
      <c r="AS45" s="33" t="s">
        <v>41</v>
      </c>
      <c r="AT45" s="3" t="s">
        <v>32</v>
      </c>
      <c r="AU45" s="4"/>
      <c r="AV45" s="4"/>
      <c r="AW45" s="72">
        <f t="shared" si="6"/>
        <v>0</v>
      </c>
      <c r="AX45" s="27"/>
      <c r="AY45" s="37" t="s">
        <v>28</v>
      </c>
      <c r="AZ45" s="34" t="s">
        <v>37</v>
      </c>
      <c r="BA45" s="3" t="s">
        <v>145</v>
      </c>
      <c r="BB45" s="4"/>
      <c r="BC45" s="4"/>
      <c r="BD45" s="72">
        <f t="shared" si="7"/>
        <v>0</v>
      </c>
      <c r="BE45" s="27"/>
      <c r="BF45" s="38" t="s">
        <v>28</v>
      </c>
      <c r="BG45" s="32" t="s">
        <v>39</v>
      </c>
      <c r="BH45" s="3"/>
      <c r="BI45" s="4"/>
      <c r="BJ45" s="4"/>
      <c r="BK45" s="72">
        <f t="shared" si="8"/>
        <v>5</v>
      </c>
      <c r="BL45" s="27"/>
      <c r="BM45" s="38" t="s">
        <v>28</v>
      </c>
      <c r="BN45" s="32" t="s">
        <v>34</v>
      </c>
      <c r="BO45" s="3"/>
      <c r="BP45" s="4"/>
      <c r="BQ45" s="4">
        <v>1</v>
      </c>
      <c r="BR45" s="72">
        <f t="shared" si="9"/>
        <v>1</v>
      </c>
      <c r="BS45" s="27"/>
      <c r="BT45" s="38" t="s">
        <v>28</v>
      </c>
      <c r="BU45" s="32" t="s">
        <v>37</v>
      </c>
      <c r="BV45" s="3"/>
      <c r="BW45" s="4"/>
      <c r="BX45" s="4"/>
      <c r="BY45" s="72">
        <f t="shared" si="10"/>
        <v>3</v>
      </c>
      <c r="BZ45" s="27"/>
      <c r="CA45" s="38" t="s">
        <v>28</v>
      </c>
      <c r="CB45" s="32" t="s">
        <v>40</v>
      </c>
      <c r="CC45" s="3" t="s">
        <v>32</v>
      </c>
      <c r="CD45" s="4"/>
      <c r="CE45" s="4"/>
      <c r="CF45" s="72">
        <f t="shared" si="11"/>
        <v>0</v>
      </c>
      <c r="CH45" s="64"/>
      <c r="CI45" s="69" t="s">
        <v>92</v>
      </c>
      <c r="CJ45" s="70">
        <f>AVERAGE(BC50,BJ50,BQ50,BX50)</f>
        <v>1.875</v>
      </c>
    </row>
    <row r="46" spans="2:88" x14ac:dyDescent="0.15">
      <c r="B46" s="36" t="s">
        <v>29</v>
      </c>
      <c r="C46" s="32" t="s">
        <v>34</v>
      </c>
      <c r="D46" s="3"/>
      <c r="E46" s="4"/>
      <c r="F46" s="4">
        <v>2</v>
      </c>
      <c r="G46" s="72">
        <f t="shared" si="0"/>
        <v>1</v>
      </c>
      <c r="H46" s="27"/>
      <c r="I46" s="36" t="s">
        <v>29</v>
      </c>
      <c r="J46" s="32" t="s">
        <v>37</v>
      </c>
      <c r="K46" s="3"/>
      <c r="L46" s="4"/>
      <c r="M46" s="4">
        <v>1</v>
      </c>
      <c r="N46" s="72">
        <f t="shared" si="1"/>
        <v>2</v>
      </c>
      <c r="O46" s="27"/>
      <c r="P46" s="36" t="s">
        <v>29</v>
      </c>
      <c r="Q46" s="33" t="s">
        <v>40</v>
      </c>
      <c r="R46" s="3" t="s">
        <v>32</v>
      </c>
      <c r="S46" s="4"/>
      <c r="T46" s="4"/>
      <c r="U46" s="72">
        <f t="shared" si="2"/>
        <v>0</v>
      </c>
      <c r="V46" s="27"/>
      <c r="W46" s="36" t="s">
        <v>29</v>
      </c>
      <c r="X46" s="32" t="s">
        <v>34</v>
      </c>
      <c r="Y46" s="3"/>
      <c r="Z46" s="4"/>
      <c r="AA46" s="4">
        <v>4</v>
      </c>
      <c r="AB46" s="72">
        <f t="shared" si="3"/>
        <v>8</v>
      </c>
      <c r="AC46" s="27"/>
      <c r="AD46" s="36" t="s">
        <v>29</v>
      </c>
      <c r="AE46" s="32" t="s">
        <v>43</v>
      </c>
      <c r="AF46" s="3"/>
      <c r="AG46" s="4"/>
      <c r="AH46" s="4"/>
      <c r="AI46" s="72">
        <f t="shared" si="4"/>
        <v>4</v>
      </c>
      <c r="AJ46" s="27"/>
      <c r="AK46" s="36"/>
      <c r="AL46" s="32"/>
      <c r="AM46" s="3"/>
      <c r="AN46" s="4"/>
      <c r="AO46" s="4"/>
      <c r="AP46" s="72"/>
      <c r="AQ46" s="27"/>
      <c r="AR46" s="36" t="s">
        <v>29</v>
      </c>
      <c r="AS46" s="32" t="s">
        <v>34</v>
      </c>
      <c r="AT46" s="3"/>
      <c r="AU46" s="4"/>
      <c r="AV46" s="4"/>
      <c r="AW46" s="72">
        <f t="shared" si="6"/>
        <v>1</v>
      </c>
      <c r="AX46" s="27"/>
      <c r="AY46" s="38" t="s">
        <v>29</v>
      </c>
      <c r="AZ46" s="32" t="s">
        <v>43</v>
      </c>
      <c r="BA46" s="3" t="s">
        <v>145</v>
      </c>
      <c r="BB46" s="4"/>
      <c r="BC46" s="4"/>
      <c r="BD46" s="72">
        <f t="shared" si="7"/>
        <v>0</v>
      </c>
      <c r="BE46" s="27"/>
      <c r="BF46" s="38" t="s">
        <v>29</v>
      </c>
      <c r="BG46" s="32" t="s">
        <v>40</v>
      </c>
      <c r="BH46" s="3" t="s">
        <v>32</v>
      </c>
      <c r="BI46" s="4"/>
      <c r="BJ46" s="4"/>
      <c r="BK46" s="72">
        <f t="shared" si="8"/>
        <v>0</v>
      </c>
      <c r="BL46" s="27"/>
      <c r="BM46" s="38" t="s">
        <v>29</v>
      </c>
      <c r="BN46" s="32" t="s">
        <v>36</v>
      </c>
      <c r="BO46" s="3"/>
      <c r="BP46" s="4"/>
      <c r="BQ46" s="4">
        <v>2</v>
      </c>
      <c r="BR46" s="72">
        <f t="shared" si="9"/>
        <v>2</v>
      </c>
      <c r="BS46" s="41"/>
      <c r="BT46" s="38" t="s">
        <v>29</v>
      </c>
      <c r="BU46" s="32" t="s">
        <v>43</v>
      </c>
      <c r="BV46" s="3"/>
      <c r="BW46" s="4"/>
      <c r="BX46" s="4"/>
      <c r="BY46" s="72">
        <f t="shared" si="10"/>
        <v>4</v>
      </c>
      <c r="BZ46" s="27"/>
      <c r="CA46" s="38" t="s">
        <v>29</v>
      </c>
      <c r="CB46" s="32" t="s">
        <v>41</v>
      </c>
      <c r="CC46" s="3" t="s">
        <v>32</v>
      </c>
      <c r="CD46" s="4"/>
      <c r="CE46" s="4"/>
      <c r="CF46" s="72">
        <f t="shared" si="11"/>
        <v>0</v>
      </c>
      <c r="CH46" s="64"/>
      <c r="CI46" s="69" t="s">
        <v>93</v>
      </c>
      <c r="CJ46" s="70">
        <f>AVERAGE(BJ50,BQ50,BX50,CE50)</f>
        <v>5.875</v>
      </c>
    </row>
    <row r="47" spans="2:88" x14ac:dyDescent="0.15">
      <c r="B47" s="42"/>
      <c r="C47" s="44"/>
      <c r="D47" s="5"/>
      <c r="E47" s="6"/>
      <c r="F47" s="6"/>
      <c r="G47" s="73"/>
      <c r="H47" s="27"/>
      <c r="I47" s="42" t="s">
        <v>30</v>
      </c>
      <c r="J47" s="44" t="s">
        <v>43</v>
      </c>
      <c r="K47" s="5"/>
      <c r="L47" s="6"/>
      <c r="M47" s="6">
        <v>1</v>
      </c>
      <c r="N47" s="73">
        <f t="shared" si="1"/>
        <v>3</v>
      </c>
      <c r="O47" s="27"/>
      <c r="P47" s="42"/>
      <c r="Q47" s="44"/>
      <c r="R47" s="5"/>
      <c r="S47" s="6"/>
      <c r="T47" s="6"/>
      <c r="U47" s="73"/>
      <c r="V47" s="27"/>
      <c r="W47" s="42" t="s">
        <v>30</v>
      </c>
      <c r="X47" s="44" t="s">
        <v>36</v>
      </c>
      <c r="Y47" s="5" t="s">
        <v>145</v>
      </c>
      <c r="Z47" s="6"/>
      <c r="AA47" s="6"/>
      <c r="AB47" s="73">
        <f t="shared" si="3"/>
        <v>0</v>
      </c>
      <c r="AC47" s="27"/>
      <c r="AD47" s="42" t="s">
        <v>30</v>
      </c>
      <c r="AE47" s="44" t="s">
        <v>42</v>
      </c>
      <c r="AF47" s="5"/>
      <c r="AG47" s="6"/>
      <c r="AH47" s="6"/>
      <c r="AI47" s="73">
        <f t="shared" si="4"/>
        <v>5</v>
      </c>
      <c r="AJ47" s="27"/>
      <c r="AK47" s="42"/>
      <c r="AL47" s="44"/>
      <c r="AM47" s="5"/>
      <c r="AN47" s="6"/>
      <c r="AO47" s="6"/>
      <c r="AP47" s="73"/>
      <c r="AQ47" s="27"/>
      <c r="AR47" s="42" t="s">
        <v>30</v>
      </c>
      <c r="AS47" s="44" t="s">
        <v>35</v>
      </c>
      <c r="AT47" s="5"/>
      <c r="AU47" s="6"/>
      <c r="AV47" s="6"/>
      <c r="AW47" s="73">
        <f t="shared" si="6"/>
        <v>2</v>
      </c>
      <c r="AX47" s="27"/>
      <c r="AY47" s="42"/>
      <c r="AZ47" s="43"/>
      <c r="BA47" s="5"/>
      <c r="BB47" s="6"/>
      <c r="BC47" s="6"/>
      <c r="BD47" s="73"/>
      <c r="BE47" s="27"/>
      <c r="BF47" s="58" t="s">
        <v>30</v>
      </c>
      <c r="BG47" s="44" t="s">
        <v>139</v>
      </c>
      <c r="BH47" s="5" t="s">
        <v>32</v>
      </c>
      <c r="BI47" s="6"/>
      <c r="BJ47" s="6"/>
      <c r="BK47" s="73">
        <f t="shared" si="8"/>
        <v>0</v>
      </c>
      <c r="BL47" s="27"/>
      <c r="BM47" s="58"/>
      <c r="BN47" s="44"/>
      <c r="BO47" s="5"/>
      <c r="BP47" s="6"/>
      <c r="BQ47" s="6"/>
      <c r="BR47" s="73"/>
      <c r="BS47" s="41"/>
      <c r="BT47" s="58" t="s">
        <v>30</v>
      </c>
      <c r="BU47" s="44" t="s">
        <v>42</v>
      </c>
      <c r="BV47" s="5"/>
      <c r="BW47" s="6"/>
      <c r="BX47" s="6"/>
      <c r="BY47" s="73">
        <f t="shared" si="10"/>
        <v>5</v>
      </c>
      <c r="BZ47" s="27"/>
      <c r="CA47" s="58" t="s">
        <v>30</v>
      </c>
      <c r="CB47" s="44" t="s">
        <v>34</v>
      </c>
      <c r="CC47" s="5"/>
      <c r="CD47" s="6"/>
      <c r="CE47" s="6"/>
      <c r="CF47" s="73">
        <f t="shared" si="11"/>
        <v>1</v>
      </c>
      <c r="CH47" s="64">
        <v>5</v>
      </c>
      <c r="CI47" s="69" t="s">
        <v>94</v>
      </c>
      <c r="CJ47" s="70">
        <f>AVERAGE(F50,M50,T50,AA50,AH50)</f>
        <v>47</v>
      </c>
    </row>
    <row r="48" spans="2:88" x14ac:dyDescent="0.15">
      <c r="B48" s="85" t="s">
        <v>31</v>
      </c>
      <c r="C48" s="45" t="s">
        <v>47</v>
      </c>
      <c r="D48" s="59">
        <f>COUNTIF(D$17:D$47,"○")</f>
        <v>11</v>
      </c>
      <c r="E48" s="60">
        <f>COUNTA(E$17:E$47)</f>
        <v>1</v>
      </c>
      <c r="F48" s="60">
        <f>COUNTA(F$17:F$47)</f>
        <v>13</v>
      </c>
      <c r="G48" s="61" t="s">
        <v>49</v>
      </c>
      <c r="H48" s="50"/>
      <c r="I48" s="85" t="s">
        <v>31</v>
      </c>
      <c r="J48" s="45" t="s">
        <v>47</v>
      </c>
      <c r="K48" s="66">
        <f>COUNTIF(K$17:K$47,"○")</f>
        <v>10</v>
      </c>
      <c r="L48" s="60">
        <f>COUNTA(L$17:L$47)</f>
        <v>1</v>
      </c>
      <c r="M48" s="60">
        <f>COUNTA(M$17:M$47)</f>
        <v>12</v>
      </c>
      <c r="N48" s="61" t="s">
        <v>49</v>
      </c>
      <c r="O48" s="50"/>
      <c r="P48" s="85" t="s">
        <v>31</v>
      </c>
      <c r="Q48" s="45" t="s">
        <v>47</v>
      </c>
      <c r="R48" s="66">
        <f>COUNTIF(R$17:R$47,"○")</f>
        <v>10</v>
      </c>
      <c r="S48" s="60">
        <f>COUNTA(S$17:S$47)</f>
        <v>0</v>
      </c>
      <c r="T48" s="60">
        <f>COUNTA(T$17:T$47)</f>
        <v>16</v>
      </c>
      <c r="U48" s="61" t="s">
        <v>49</v>
      </c>
      <c r="V48" s="50"/>
      <c r="W48" s="85" t="s">
        <v>31</v>
      </c>
      <c r="X48" s="45" t="s">
        <v>47</v>
      </c>
      <c r="Y48" s="66">
        <f>COUNTIF(Y$17:Y$47,"○")</f>
        <v>10</v>
      </c>
      <c r="Z48" s="60">
        <f>COUNTA(Z$17:Z$47)</f>
        <v>4</v>
      </c>
      <c r="AA48" s="60">
        <f>COUNTA(AA$17:AA$47)</f>
        <v>19</v>
      </c>
      <c r="AB48" s="61" t="s">
        <v>49</v>
      </c>
      <c r="AC48" s="50"/>
      <c r="AD48" s="85" t="s">
        <v>31</v>
      </c>
      <c r="AE48" s="45" t="s">
        <v>47</v>
      </c>
      <c r="AF48" s="66">
        <f>COUNTIF(AF$17:AF$47,"○")</f>
        <v>12</v>
      </c>
      <c r="AG48" s="60">
        <f>COUNTA(AG$17:AG$47)</f>
        <v>2</v>
      </c>
      <c r="AH48" s="60">
        <f>COUNTA(AH$17:AH$47)</f>
        <v>10</v>
      </c>
      <c r="AI48" s="61" t="s">
        <v>49</v>
      </c>
      <c r="AJ48" s="50"/>
      <c r="AK48" s="85" t="s">
        <v>31</v>
      </c>
      <c r="AL48" s="45" t="s">
        <v>47</v>
      </c>
      <c r="AM48" s="66">
        <f>COUNTIF(AM$17:AM$47,"○")</f>
        <v>10</v>
      </c>
      <c r="AN48" s="60">
        <f>COUNTA(AN$17:AN$47)</f>
        <v>3</v>
      </c>
      <c r="AO48" s="60">
        <f>COUNTA(AO$17:AO$47)</f>
        <v>14</v>
      </c>
      <c r="AP48" s="61" t="s">
        <v>49</v>
      </c>
      <c r="AQ48" s="50"/>
      <c r="AR48" s="85" t="s">
        <v>31</v>
      </c>
      <c r="AS48" s="45" t="s">
        <v>47</v>
      </c>
      <c r="AT48" s="66">
        <f>COUNTIF(AT$17:AT$47,"○")</f>
        <v>10</v>
      </c>
      <c r="AU48" s="60">
        <f>COUNTA(AU$17:AU$47)</f>
        <v>4</v>
      </c>
      <c r="AV48" s="60">
        <f>COUNTA(AV$17:AV$47)</f>
        <v>7</v>
      </c>
      <c r="AW48" s="61" t="s">
        <v>49</v>
      </c>
      <c r="AX48" s="50"/>
      <c r="AY48" s="85" t="s">
        <v>31</v>
      </c>
      <c r="AZ48" s="45" t="s">
        <v>47</v>
      </c>
      <c r="BA48" s="66">
        <f>COUNTIF(BA$17:BA$47,"○")</f>
        <v>12</v>
      </c>
      <c r="BB48" s="60">
        <f>COUNTA(BB$17:BB$47)</f>
        <v>0</v>
      </c>
      <c r="BC48" s="60">
        <f>COUNTA(BC$17:BC$47)</f>
        <v>0</v>
      </c>
      <c r="BD48" s="61" t="s">
        <v>49</v>
      </c>
      <c r="BE48" s="56"/>
      <c r="BF48" s="85" t="s">
        <v>31</v>
      </c>
      <c r="BG48" s="45" t="s">
        <v>47</v>
      </c>
      <c r="BH48" s="66">
        <f>COUNTIF(BH$17:BH$47,"○")</f>
        <v>16</v>
      </c>
      <c r="BI48" s="60">
        <f>COUNTA(BI$17:BI$47)</f>
        <v>0</v>
      </c>
      <c r="BJ48" s="60">
        <f>COUNTA(BJ$17:BJ$47)</f>
        <v>0</v>
      </c>
      <c r="BK48" s="61" t="s">
        <v>49</v>
      </c>
      <c r="BL48" s="56"/>
      <c r="BM48" s="85" t="s">
        <v>31</v>
      </c>
      <c r="BN48" s="45" t="s">
        <v>47</v>
      </c>
      <c r="BO48" s="66">
        <f>COUNTIF(BO$17:BO$47,"○")</f>
        <v>8</v>
      </c>
      <c r="BP48" s="60">
        <f>COUNTA(BP$17:BP$47)</f>
        <v>0</v>
      </c>
      <c r="BQ48" s="60">
        <f>COUNTA(BQ$17:BQ$47)</f>
        <v>5</v>
      </c>
      <c r="BR48" s="61" t="s">
        <v>49</v>
      </c>
      <c r="BS48" s="56"/>
      <c r="BT48" s="85" t="s">
        <v>31</v>
      </c>
      <c r="BU48" s="45" t="s">
        <v>47</v>
      </c>
      <c r="BV48" s="66">
        <f>COUNTIF(BV$17:BV$47,"○")</f>
        <v>10</v>
      </c>
      <c r="BW48" s="60">
        <f>COUNTA(BW$17:BW$47)</f>
        <v>0</v>
      </c>
      <c r="BX48" s="60">
        <f>COUNTA(BX$17:BX$47)</f>
        <v>2</v>
      </c>
      <c r="BY48" s="61" t="s">
        <v>49</v>
      </c>
      <c r="BZ48" s="56"/>
      <c r="CA48" s="85" t="s">
        <v>31</v>
      </c>
      <c r="CB48" s="45" t="s">
        <v>47</v>
      </c>
      <c r="CC48" s="66">
        <f>COUNTIF(CC$17:CC$47,"○")</f>
        <v>11</v>
      </c>
      <c r="CD48" s="60">
        <f>COUNTA(CD$17:CD$47)</f>
        <v>2</v>
      </c>
      <c r="CE48" s="60">
        <f>COUNTA(CE$17:CE$47)</f>
        <v>0</v>
      </c>
      <c r="CF48" s="63" t="s">
        <v>49</v>
      </c>
      <c r="CH48" s="64"/>
      <c r="CI48" s="69" t="s">
        <v>95</v>
      </c>
      <c r="CJ48" s="70">
        <f>AVERAGE(M50,T50,AA50,AH50,AO50)</f>
        <v>48.2</v>
      </c>
    </row>
    <row r="49" spans="2:88" x14ac:dyDescent="0.15">
      <c r="B49" s="86"/>
      <c r="C49" s="45" t="s">
        <v>48</v>
      </c>
      <c r="D49" s="61" t="s">
        <v>49</v>
      </c>
      <c r="E49" s="62">
        <f>SUM(E17:E47)</f>
        <v>10</v>
      </c>
      <c r="F49" s="62">
        <f>SUM(F17:F47)</f>
        <v>37</v>
      </c>
      <c r="G49" s="63" t="s">
        <v>49</v>
      </c>
      <c r="I49" s="86"/>
      <c r="J49" s="45" t="s">
        <v>48</v>
      </c>
      <c r="K49" s="61" t="s">
        <v>49</v>
      </c>
      <c r="L49" s="62">
        <f>SUM(L17:L47)</f>
        <v>8</v>
      </c>
      <c r="M49" s="62">
        <f>SUM(M17:M47)</f>
        <v>15</v>
      </c>
      <c r="N49" s="63" t="s">
        <v>49</v>
      </c>
      <c r="P49" s="86"/>
      <c r="Q49" s="45" t="s">
        <v>48</v>
      </c>
      <c r="R49" s="61" t="s">
        <v>49</v>
      </c>
      <c r="S49" s="62">
        <f>SUM(S17:S47)</f>
        <v>0</v>
      </c>
      <c r="T49" s="62">
        <f>SUM(T17:T47)</f>
        <v>21.5</v>
      </c>
      <c r="U49" s="63" t="s">
        <v>49</v>
      </c>
      <c r="W49" s="86"/>
      <c r="X49" s="45" t="s">
        <v>48</v>
      </c>
      <c r="Y49" s="61" t="s">
        <v>49</v>
      </c>
      <c r="Z49" s="62">
        <f>SUM(Z17:Z47)</f>
        <v>42</v>
      </c>
      <c r="AA49" s="62">
        <f>SUM(AA17:AA47)</f>
        <v>63</v>
      </c>
      <c r="AB49" s="63" t="s">
        <v>49</v>
      </c>
      <c r="AD49" s="86"/>
      <c r="AE49" s="45" t="s">
        <v>48</v>
      </c>
      <c r="AF49" s="61" t="s">
        <v>49</v>
      </c>
      <c r="AG49" s="62">
        <f>SUM(AG17:AG47)</f>
        <v>18</v>
      </c>
      <c r="AH49" s="62">
        <f>SUM(AH17:AH47)</f>
        <v>20.5</v>
      </c>
      <c r="AI49" s="63" t="s">
        <v>49</v>
      </c>
      <c r="AK49" s="86"/>
      <c r="AL49" s="45" t="s">
        <v>48</v>
      </c>
      <c r="AM49" s="61" t="s">
        <v>49</v>
      </c>
      <c r="AN49" s="62">
        <f>SUM(AN17:AN47)</f>
        <v>24</v>
      </c>
      <c r="AO49" s="62">
        <f>SUM(AO17:AO47)</f>
        <v>29</v>
      </c>
      <c r="AP49" s="63" t="s">
        <v>49</v>
      </c>
      <c r="AR49" s="86"/>
      <c r="AS49" s="45" t="s">
        <v>48</v>
      </c>
      <c r="AT49" s="61" t="s">
        <v>49</v>
      </c>
      <c r="AU49" s="62">
        <f>SUM(AU17:AU47)</f>
        <v>32</v>
      </c>
      <c r="AV49" s="62">
        <f>SUM(AV17:AV47)</f>
        <v>10</v>
      </c>
      <c r="AW49" s="63" t="s">
        <v>49</v>
      </c>
      <c r="AY49" s="86"/>
      <c r="AZ49" s="45" t="s">
        <v>48</v>
      </c>
      <c r="BA49" s="61" t="s">
        <v>49</v>
      </c>
      <c r="BB49" s="62">
        <f>SUM(BB17:BB47)</f>
        <v>0</v>
      </c>
      <c r="BC49" s="62">
        <f>SUM(BC17:BC47)</f>
        <v>0</v>
      </c>
      <c r="BD49" s="63" t="s">
        <v>49</v>
      </c>
      <c r="BF49" s="86"/>
      <c r="BG49" s="45" t="s">
        <v>48</v>
      </c>
      <c r="BH49" s="61" t="s">
        <v>49</v>
      </c>
      <c r="BI49" s="62">
        <f>SUM(BI17:BI47)</f>
        <v>0</v>
      </c>
      <c r="BJ49" s="62">
        <f>SUM(BJ17:BJ47)</f>
        <v>0</v>
      </c>
      <c r="BK49" s="63" t="s">
        <v>49</v>
      </c>
      <c r="BM49" s="86"/>
      <c r="BN49" s="45" t="s">
        <v>48</v>
      </c>
      <c r="BO49" s="61" t="s">
        <v>49</v>
      </c>
      <c r="BP49" s="62">
        <f>SUM(BP17:BP47)</f>
        <v>0</v>
      </c>
      <c r="BQ49" s="62">
        <f>SUM(BQ17:BQ47)</f>
        <v>6</v>
      </c>
      <c r="BR49" s="63" t="s">
        <v>49</v>
      </c>
      <c r="BT49" s="86"/>
      <c r="BU49" s="45" t="s">
        <v>48</v>
      </c>
      <c r="BV49" s="61" t="s">
        <v>49</v>
      </c>
      <c r="BW49" s="62">
        <f>SUM(BW17:BW47)</f>
        <v>0</v>
      </c>
      <c r="BX49" s="62">
        <f>SUM(BX17:BX47)</f>
        <v>1.5</v>
      </c>
      <c r="BY49" s="63" t="s">
        <v>49</v>
      </c>
      <c r="CA49" s="86"/>
      <c r="CB49" s="45" t="s">
        <v>48</v>
      </c>
      <c r="CC49" s="61" t="s">
        <v>49</v>
      </c>
      <c r="CD49" s="62">
        <f>SUM(CD17:CD47)</f>
        <v>16</v>
      </c>
      <c r="CE49" s="62">
        <f>SUM(CE17:CE47)</f>
        <v>0</v>
      </c>
      <c r="CF49" s="63" t="s">
        <v>49</v>
      </c>
      <c r="CH49" s="64"/>
      <c r="CI49" s="69" t="s">
        <v>96</v>
      </c>
      <c r="CJ49" s="70">
        <f>AVERAGE(T50,AA50,AH50,AO50,AV50)</f>
        <v>52</v>
      </c>
    </row>
    <row r="50" spans="2:88" x14ac:dyDescent="0.15">
      <c r="D50" s="64"/>
      <c r="E50" s="64"/>
      <c r="F50" s="65">
        <f>+E49+F49</f>
        <v>47</v>
      </c>
      <c r="G50" s="64"/>
      <c r="K50" s="64"/>
      <c r="L50" s="64"/>
      <c r="M50" s="65">
        <f>+L49+M49</f>
        <v>23</v>
      </c>
      <c r="N50" s="64"/>
      <c r="R50" s="64"/>
      <c r="S50" s="64"/>
      <c r="T50" s="65">
        <f>+S49+T49</f>
        <v>21.5</v>
      </c>
      <c r="U50" s="64"/>
      <c r="Y50" s="64"/>
      <c r="Z50" s="64"/>
      <c r="AA50" s="65">
        <f>+Z49+AA49</f>
        <v>105</v>
      </c>
      <c r="AB50" s="64"/>
      <c r="AF50" s="64"/>
      <c r="AG50" s="64"/>
      <c r="AH50" s="65">
        <f>+AG49+AH49</f>
        <v>38.5</v>
      </c>
      <c r="AI50" s="64"/>
      <c r="AM50" s="64"/>
      <c r="AN50" s="64"/>
      <c r="AO50" s="65">
        <f>+AN49+AO49</f>
        <v>53</v>
      </c>
      <c r="AP50" s="64"/>
      <c r="AT50" s="64"/>
      <c r="AU50" s="64"/>
      <c r="AV50" s="65">
        <f>+AU49+AV49</f>
        <v>42</v>
      </c>
      <c r="AW50" s="64"/>
      <c r="BA50" s="64"/>
      <c r="BB50" s="64"/>
      <c r="BC50" s="65">
        <f>+BB49+BC49</f>
        <v>0</v>
      </c>
      <c r="BD50" s="64"/>
      <c r="BH50" s="64"/>
      <c r="BI50" s="64"/>
      <c r="BJ50" s="65">
        <f>+BI49+BJ49</f>
        <v>0</v>
      </c>
      <c r="BK50" s="64"/>
      <c r="BO50" s="64"/>
      <c r="BP50" s="64"/>
      <c r="BQ50" s="65">
        <f>+BP49+BQ49</f>
        <v>6</v>
      </c>
      <c r="BR50" s="64"/>
      <c r="BV50" s="64"/>
      <c r="BW50" s="64"/>
      <c r="BX50" s="65">
        <f>+BW49+BX49</f>
        <v>1.5</v>
      </c>
      <c r="BY50" s="64"/>
      <c r="CC50" s="64"/>
      <c r="CD50" s="64"/>
      <c r="CE50" s="65">
        <f>+CD49+CE49</f>
        <v>16</v>
      </c>
      <c r="CF50" s="64"/>
      <c r="CH50" s="64"/>
      <c r="CI50" s="69" t="s">
        <v>97</v>
      </c>
      <c r="CJ50" s="70">
        <f>AVERAGE(AA50,AH50,AO50,AV50,BC50)</f>
        <v>47.7</v>
      </c>
    </row>
    <row r="51" spans="2:88" x14ac:dyDescent="0.15">
      <c r="AA51" s="46"/>
      <c r="CH51" s="64"/>
      <c r="CI51" s="69" t="s">
        <v>98</v>
      </c>
      <c r="CJ51" s="70">
        <f>AVERAGE(AH50,AO50,AV50,BC50,BJ50)</f>
        <v>26.7</v>
      </c>
    </row>
    <row r="52" spans="2:88" x14ac:dyDescent="0.15">
      <c r="CH52" s="64"/>
      <c r="CI52" s="69" t="s">
        <v>99</v>
      </c>
      <c r="CJ52" s="70">
        <f>AVERAGE(AO50,AV50,BC50,BJ50,BQ50)</f>
        <v>20.2</v>
      </c>
    </row>
    <row r="53" spans="2:88" x14ac:dyDescent="0.15">
      <c r="D53" s="47"/>
      <c r="CH53" s="64"/>
      <c r="CI53" s="69" t="s">
        <v>100</v>
      </c>
      <c r="CJ53" s="70">
        <f>AVERAGE(AV50,BC50,BJ50,BQ50,BX50)</f>
        <v>9.9</v>
      </c>
    </row>
    <row r="54" spans="2:88" x14ac:dyDescent="0.15">
      <c r="D54" s="47"/>
      <c r="CH54" s="64"/>
      <c r="CI54" s="69" t="s">
        <v>101</v>
      </c>
      <c r="CJ54" s="70">
        <f>AVERAGE(BC50,BJ50,BQ50,BX50,CE50)</f>
        <v>4.7</v>
      </c>
    </row>
    <row r="55" spans="2:88" x14ac:dyDescent="0.15">
      <c r="D55" s="47"/>
      <c r="CH55" s="64">
        <v>6</v>
      </c>
      <c r="CI55" s="69" t="s">
        <v>102</v>
      </c>
      <c r="CJ55" s="70">
        <f>AVERAGE(F50,M50,T50,AA50,AH50,AO50)</f>
        <v>48</v>
      </c>
    </row>
    <row r="56" spans="2:88" x14ac:dyDescent="0.15">
      <c r="D56" s="47"/>
      <c r="CH56" s="64"/>
      <c r="CI56" s="69" t="s">
        <v>103</v>
      </c>
      <c r="CJ56" s="70">
        <f>AVERAGE(M50,T50,AA50,AH50,AO50,AV50)</f>
        <v>47.166666666666664</v>
      </c>
    </row>
    <row r="57" spans="2:88" x14ac:dyDescent="0.15">
      <c r="D57" s="47"/>
      <c r="CH57" s="64"/>
      <c r="CI57" s="69" t="s">
        <v>104</v>
      </c>
      <c r="CJ57" s="70">
        <f>AVERAGE(T50,AA50,AH50,AO50,AV50,BC50)</f>
        <v>43.333333333333336</v>
      </c>
    </row>
    <row r="58" spans="2:88" x14ac:dyDescent="0.15">
      <c r="D58" s="47"/>
      <c r="CH58" s="64"/>
      <c r="CI58" s="69" t="s">
        <v>105</v>
      </c>
      <c r="CJ58" s="70">
        <f>AVERAGE(AA50,AH50,AO50,AV50,BC50,BJ50)</f>
        <v>39.75</v>
      </c>
    </row>
    <row r="59" spans="2:88" x14ac:dyDescent="0.15">
      <c r="D59" s="47"/>
      <c r="CH59" s="64"/>
      <c r="CI59" s="69" t="s">
        <v>106</v>
      </c>
      <c r="CJ59" s="70">
        <f>AVERAGE(AH50,AO50,AV50,BC50,BJ50,BQ50)</f>
        <v>23.25</v>
      </c>
    </row>
    <row r="60" spans="2:88" x14ac:dyDescent="0.15">
      <c r="D60" s="47"/>
      <c r="CH60" s="64"/>
      <c r="CI60" s="69" t="s">
        <v>107</v>
      </c>
      <c r="CJ60" s="70">
        <f>AVERAGE(AO50,AV50,BC50,BJ50,BQ50,BX50)</f>
        <v>17.083333333333332</v>
      </c>
    </row>
    <row r="61" spans="2:88" x14ac:dyDescent="0.15">
      <c r="D61" s="47"/>
      <c r="CH61" s="64"/>
      <c r="CI61" s="69" t="s">
        <v>108</v>
      </c>
      <c r="CJ61" s="70">
        <f>AVERAGE(AV50,BC50,BJ50,BQ50,BX50,CE50)</f>
        <v>10.916666666666666</v>
      </c>
    </row>
    <row r="62" spans="2:88" x14ac:dyDescent="0.15">
      <c r="D62" s="47"/>
    </row>
    <row r="63" spans="2:88" x14ac:dyDescent="0.15">
      <c r="D63" s="47"/>
    </row>
  </sheetData>
  <sheetProtection password="F322" sheet="1" objects="1" scenarios="1"/>
  <mergeCells count="38">
    <mergeCell ref="W12:Y12"/>
    <mergeCell ref="AI12:AJ12"/>
    <mergeCell ref="W4:Y7"/>
    <mergeCell ref="AI4:AJ4"/>
    <mergeCell ref="AI5:AJ5"/>
    <mergeCell ref="AI6:AJ6"/>
    <mergeCell ref="AI7:AJ7"/>
    <mergeCell ref="W8:Y8"/>
    <mergeCell ref="AI8:AJ8"/>
    <mergeCell ref="W9:Y11"/>
    <mergeCell ref="Z9:AC11"/>
    <mergeCell ref="AI9:AJ9"/>
    <mergeCell ref="AI10:AJ10"/>
    <mergeCell ref="AI11:AJ11"/>
    <mergeCell ref="CC15:CF15"/>
    <mergeCell ref="D15:G15"/>
    <mergeCell ref="K15:N15"/>
    <mergeCell ref="R15:U15"/>
    <mergeCell ref="Y15:AB15"/>
    <mergeCell ref="AF15:AI15"/>
    <mergeCell ref="AM15:AP15"/>
    <mergeCell ref="AT15:AW15"/>
    <mergeCell ref="BA15:BD15"/>
    <mergeCell ref="BH15:BK15"/>
    <mergeCell ref="BO15:BR15"/>
    <mergeCell ref="BV15:BY15"/>
    <mergeCell ref="CA48:CA49"/>
    <mergeCell ref="B48:B49"/>
    <mergeCell ref="I48:I49"/>
    <mergeCell ref="P48:P49"/>
    <mergeCell ref="W48:W49"/>
    <mergeCell ref="AD48:AD49"/>
    <mergeCell ref="AK48:AK49"/>
    <mergeCell ref="AR48:AR49"/>
    <mergeCell ref="AY48:AY49"/>
    <mergeCell ref="BF48:BF49"/>
    <mergeCell ref="BM48:BM49"/>
    <mergeCell ref="BT48:BT49"/>
  </mergeCells>
  <phoneticPr fontId="1"/>
  <conditionalFormatting sqref="F50">
    <cfRule type="cellIs" dxfId="23" priority="29" operator="greaterThanOrEqual">
      <formula>100</formula>
    </cfRule>
  </conditionalFormatting>
  <conditionalFormatting sqref="M50">
    <cfRule type="cellIs" dxfId="22" priority="28" operator="greaterThanOrEqual">
      <formula>100</formula>
    </cfRule>
  </conditionalFormatting>
  <conditionalFormatting sqref="T50">
    <cfRule type="cellIs" dxfId="21" priority="27" operator="greaterThanOrEqual">
      <formula>100</formula>
    </cfRule>
  </conditionalFormatting>
  <conditionalFormatting sqref="AA50">
    <cfRule type="cellIs" dxfId="20" priority="26" operator="greaterThanOrEqual">
      <formula>100</formula>
    </cfRule>
  </conditionalFormatting>
  <conditionalFormatting sqref="AH50">
    <cfRule type="cellIs" dxfId="19" priority="25" operator="greaterThanOrEqual">
      <formula>100</formula>
    </cfRule>
  </conditionalFormatting>
  <conditionalFormatting sqref="CE50">
    <cfRule type="cellIs" dxfId="18" priority="18" operator="greaterThanOrEqual">
      <formula>100</formula>
    </cfRule>
  </conditionalFormatting>
  <conditionalFormatting sqref="AO50">
    <cfRule type="cellIs" dxfId="17" priority="24" operator="greaterThanOrEqual">
      <formula>100</formula>
    </cfRule>
  </conditionalFormatting>
  <conditionalFormatting sqref="AV50">
    <cfRule type="cellIs" dxfId="16" priority="23" operator="greaterThanOrEqual">
      <formula>100</formula>
    </cfRule>
  </conditionalFormatting>
  <conditionalFormatting sqref="BC50">
    <cfRule type="cellIs" dxfId="15" priority="22" operator="greaterThanOrEqual">
      <formula>100</formula>
    </cfRule>
  </conditionalFormatting>
  <conditionalFormatting sqref="BJ50">
    <cfRule type="cellIs" dxfId="14" priority="21" operator="greaterThanOrEqual">
      <formula>100</formula>
    </cfRule>
  </conditionalFormatting>
  <conditionalFormatting sqref="BQ50">
    <cfRule type="cellIs" dxfId="13" priority="20" operator="greaterThanOrEqual">
      <formula>100</formula>
    </cfRule>
  </conditionalFormatting>
  <conditionalFormatting sqref="BX50">
    <cfRule type="cellIs" dxfId="12" priority="19" operator="greaterThanOrEqual">
      <formula>100</formula>
    </cfRule>
  </conditionalFormatting>
  <conditionalFormatting sqref="G17:G47">
    <cfRule type="cellIs" dxfId="11" priority="17" operator="greaterThanOrEqual">
      <formula>13</formula>
    </cfRule>
  </conditionalFormatting>
  <conditionalFormatting sqref="N17:N47">
    <cfRule type="cellIs" dxfId="10" priority="16" operator="greaterThanOrEqual">
      <formula>13</formula>
    </cfRule>
  </conditionalFormatting>
  <conditionalFormatting sqref="U17:U47">
    <cfRule type="cellIs" dxfId="9" priority="15" operator="greaterThanOrEqual">
      <formula>13</formula>
    </cfRule>
  </conditionalFormatting>
  <conditionalFormatting sqref="AB17:AB47">
    <cfRule type="cellIs" dxfId="8" priority="14" operator="greaterThanOrEqual">
      <formula>13</formula>
    </cfRule>
  </conditionalFormatting>
  <conditionalFormatting sqref="AI17:AI47">
    <cfRule type="cellIs" dxfId="7" priority="13" operator="greaterThanOrEqual">
      <formula>13</formula>
    </cfRule>
  </conditionalFormatting>
  <conditionalFormatting sqref="AP17:AP47">
    <cfRule type="cellIs" dxfId="6" priority="12" operator="greaterThanOrEqual">
      <formula>13</formula>
    </cfRule>
  </conditionalFormatting>
  <conditionalFormatting sqref="AW17:AW47">
    <cfRule type="cellIs" dxfId="5" priority="11" operator="greaterThanOrEqual">
      <formula>13</formula>
    </cfRule>
  </conditionalFormatting>
  <conditionalFormatting sqref="CF17:CF47">
    <cfRule type="cellIs" dxfId="4" priority="1" operator="greaterThanOrEqual">
      <formula>13</formula>
    </cfRule>
  </conditionalFormatting>
  <conditionalFormatting sqref="BD17:BD47">
    <cfRule type="cellIs" dxfId="3" priority="5" operator="greaterThanOrEqual">
      <formula>13</formula>
    </cfRule>
  </conditionalFormatting>
  <conditionalFormatting sqref="BK17:BK47">
    <cfRule type="cellIs" dxfId="2" priority="4" operator="greaterThanOrEqual">
      <formula>13</formula>
    </cfRule>
  </conditionalFormatting>
  <conditionalFormatting sqref="BR17:BR47">
    <cfRule type="cellIs" dxfId="1" priority="3" operator="greaterThanOrEqual">
      <formula>13</formula>
    </cfRule>
  </conditionalFormatting>
  <conditionalFormatting sqref="BY17:BY47">
    <cfRule type="cellIs" dxfId="0" priority="2" operator="greaterThanOrEqual">
      <formula>13</formula>
    </cfRule>
  </conditionalFormatting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認11-⑤、参6、7、9</vt:lpstr>
      <vt:lpstr>認11-⑤、参6、7、9 (記入例)</vt:lpstr>
    </vt:vector>
  </TitlesOfParts>
  <Company>株式会社日通総合研究所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大二郎</dc:creator>
  <cp:lastModifiedBy>佐藤 大二郎</cp:lastModifiedBy>
  <cp:lastPrinted>2020-01-24T09:06:54Z</cp:lastPrinted>
  <dcterms:created xsi:type="dcterms:W3CDTF">2019-12-27T00:42:20Z</dcterms:created>
  <dcterms:modified xsi:type="dcterms:W3CDTF">2020-08-14T01:03:54Z</dcterms:modified>
</cp:coreProperties>
</file>